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alcChain.xml" ContentType="application/vnd.openxmlformats-officedocument.spreadsheetml.calcChain+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filterPrivacy="1" defaultThemeVersion="166925"/>
  <xr:revisionPtr revIDLastSave="0" documentId="8_{6302C1F3-5050-407B-AAE3-80DDDC97F0E1}" xr6:coauthVersionLast="46" xr6:coauthVersionMax="46" xr10:uidLastSave="{00000000-0000-0000-0000-000000000000}"/>
  <bookViews>
    <workbookView xWindow="-120" yWindow="-120" windowWidth="38640" windowHeight="21240" activeTab="1" xr2:uid="{7DB8FD3D-0037-45C3-AFB0-EEA7B912FC3B}"/>
  </bookViews>
  <sheets>
    <sheet name="Welcome" sheetId="24" r:id="rId1"/>
    <sheet name="Instructions" sheetId="28" r:id="rId2"/>
    <sheet name="Snapshot" sheetId="13" r:id="rId3"/>
    <sheet name="Transactions" sheetId="4" r:id="rId4"/>
    <sheet name="Archived Categories Sheet" sheetId="12" state="hidden" r:id="rId5"/>
    <sheet name="Categories" sheetId="30" r:id="rId6"/>
    <sheet name="HiddenCategories" sheetId="31" state="hidden" r:id="rId7"/>
    <sheet name="Institutions" sheetId="32" state="hidden" r:id="rId8"/>
  </sheets>
  <definedNames>
    <definedName name="Categories">OFFSET('Archived Categories Sheet'!$J$7,0,0,COUNTIF('Archived Categories Sheet'!$J$7:$J$44,"&lt;&gt;"&amp;"--"),1)</definedName>
    <definedName name="CategoryIdentifiers">Categories!$B$8:$B$100</definedName>
    <definedName name="CategoryNames">Categories!$C$8:$C$100</definedName>
    <definedName name="HiddenCategoriesCategoryNames">_xlfn.ANCHORARRAY(HiddenCategories!$B$2)</definedName>
    <definedName name="HiddenCategoriesSubcategoryNames">HiddenCategories!$C$2:$C$100</definedName>
    <definedName name="HiddenCategoriesSubcategoryNamesRows">HiddenCategories!$C$2:$CX$100</definedName>
    <definedName name="Months">OFFSET(Snapshot!$V$7,0,0,COUNTIF(Snapshot!$V$7:$V$200,"&lt;&gt;"&amp;"--"),1)</definedName>
    <definedName name="snapshot_month">Snapshot!$Q$4</definedName>
    <definedName name="SubcategoryNames">Categories!$I$8:$I$100</definedName>
    <definedName name="user_custom_categories">'Archived Categories Sheet'!$C$25:$E$44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8" i="30" l="1"/>
  <c r="J9" i="30"/>
  <c r="J10" i="30"/>
  <c r="J11" i="30"/>
  <c r="J12" i="30"/>
  <c r="J13" i="30"/>
  <c r="J14" i="30"/>
  <c r="J15" i="30"/>
  <c r="J16" i="30"/>
  <c r="J17" i="30"/>
  <c r="J18" i="30"/>
  <c r="J19" i="30"/>
  <c r="J20" i="30"/>
  <c r="J21" i="30"/>
  <c r="J22" i="30"/>
  <c r="J23" i="30"/>
  <c r="J24" i="30"/>
  <c r="J25" i="30"/>
  <c r="J26" i="30"/>
  <c r="J27" i="30"/>
  <c r="J28" i="30"/>
  <c r="J29" i="30"/>
  <c r="J30" i="30"/>
  <c r="J31" i="30"/>
  <c r="J32" i="30"/>
  <c r="J33" i="30"/>
  <c r="J34" i="30"/>
  <c r="J35" i="30"/>
  <c r="J36" i="30"/>
  <c r="J37" i="30"/>
  <c r="J38" i="30"/>
  <c r="J39" i="30"/>
  <c r="J40" i="30"/>
  <c r="J41" i="30"/>
  <c r="J42" i="30"/>
  <c r="J43" i="30"/>
  <c r="J44" i="30"/>
  <c r="J45" i="30"/>
  <c r="J46" i="30"/>
  <c r="J47" i="30"/>
  <c r="J48" i="30"/>
  <c r="J49" i="30"/>
  <c r="J50" i="30"/>
  <c r="J51" i="30"/>
  <c r="J52" i="30"/>
  <c r="J53" i="30"/>
  <c r="J54" i="30"/>
  <c r="J55" i="30"/>
  <c r="J56" i="30"/>
  <c r="J57" i="30"/>
  <c r="J58" i="30"/>
  <c r="J59" i="30"/>
  <c r="J60" i="30"/>
  <c r="J61" i="30"/>
  <c r="J62" i="30"/>
  <c r="J63" i="30"/>
  <c r="J64" i="30"/>
  <c r="J65" i="30"/>
  <c r="J66" i="30"/>
  <c r="J67" i="30"/>
  <c r="J68" i="30"/>
  <c r="J69" i="30"/>
  <c r="J70" i="30"/>
  <c r="J71" i="30"/>
  <c r="J72" i="30"/>
  <c r="J73" i="30"/>
  <c r="J74" i="30"/>
  <c r="J75" i="30"/>
  <c r="J76" i="30"/>
  <c r="J77" i="30"/>
  <c r="J78" i="30"/>
  <c r="J79" i="30"/>
  <c r="J80" i="30"/>
  <c r="J81" i="30"/>
  <c r="J82" i="30"/>
  <c r="J83" i="30"/>
  <c r="J84" i="30"/>
  <c r="J85" i="30"/>
  <c r="J86" i="30"/>
  <c r="J87" i="30"/>
  <c r="J88" i="30"/>
  <c r="J89" i="30"/>
  <c r="J90" i="30"/>
  <c r="J91" i="30"/>
  <c r="J92" i="30"/>
  <c r="J93" i="30"/>
  <c r="J94" i="30"/>
  <c r="J95" i="30"/>
  <c r="J96" i="30"/>
  <c r="J97" i="30"/>
  <c r="J98" i="30"/>
  <c r="J99" i="30"/>
  <c r="J100" i="30"/>
  <c r="B2" i="31" a="1"/>
  <c r="B2" i="31" s="1"/>
  <c r="V200" i="13"/>
  <c r="V106" i="13"/>
  <c r="V107" i="13"/>
  <c r="V108" i="13"/>
  <c r="V109" i="13"/>
  <c r="V110" i="13"/>
  <c r="V111" i="13"/>
  <c r="V112" i="13"/>
  <c r="V113" i="13"/>
  <c r="V114" i="13"/>
  <c r="V115" i="13"/>
  <c r="V116" i="13"/>
  <c r="V117" i="13"/>
  <c r="V118" i="13"/>
  <c r="V119" i="13"/>
  <c r="V120" i="13"/>
  <c r="V121" i="13"/>
  <c r="V122" i="13"/>
  <c r="V123" i="13"/>
  <c r="V124" i="13"/>
  <c r="V125" i="13"/>
  <c r="V126" i="13"/>
  <c r="V127" i="13"/>
  <c r="V128" i="13"/>
  <c r="V129" i="13"/>
  <c r="V130" i="13"/>
  <c r="V131" i="13"/>
  <c r="V132" i="13"/>
  <c r="V133" i="13"/>
  <c r="V134" i="13"/>
  <c r="V135" i="13"/>
  <c r="V136" i="13"/>
  <c r="V137" i="13"/>
  <c r="V138" i="13"/>
  <c r="V139" i="13"/>
  <c r="V140" i="13"/>
  <c r="V141" i="13"/>
  <c r="V142" i="13"/>
  <c r="V143" i="13"/>
  <c r="V144" i="13"/>
  <c r="V145" i="13"/>
  <c r="V146" i="13"/>
  <c r="V147" i="13"/>
  <c r="V148" i="13"/>
  <c r="V149" i="13"/>
  <c r="V150" i="13"/>
  <c r="V151" i="13"/>
  <c r="V152" i="13"/>
  <c r="V153" i="13"/>
  <c r="V154" i="13"/>
  <c r="V155" i="13"/>
  <c r="V156" i="13"/>
  <c r="V157" i="13"/>
  <c r="V158" i="13"/>
  <c r="V159" i="13"/>
  <c r="V160" i="13"/>
  <c r="V161" i="13"/>
  <c r="V162" i="13"/>
  <c r="V163" i="13"/>
  <c r="V164" i="13"/>
  <c r="V165" i="13"/>
  <c r="V166" i="13"/>
  <c r="V167" i="13"/>
  <c r="V168" i="13"/>
  <c r="V169" i="13"/>
  <c r="V170" i="13"/>
  <c r="V171" i="13"/>
  <c r="V172" i="13"/>
  <c r="V173" i="13"/>
  <c r="V174" i="13"/>
  <c r="V175" i="13"/>
  <c r="V176" i="13"/>
  <c r="V177" i="13"/>
  <c r="V178" i="13"/>
  <c r="V179" i="13"/>
  <c r="V180" i="13"/>
  <c r="V181" i="13"/>
  <c r="V182" i="13"/>
  <c r="V183" i="13"/>
  <c r="V184" i="13"/>
  <c r="V185" i="13"/>
  <c r="V186" i="13"/>
  <c r="V187" i="13"/>
  <c r="V188" i="13"/>
  <c r="V189" i="13"/>
  <c r="V190" i="13"/>
  <c r="V191" i="13"/>
  <c r="V192" i="13"/>
  <c r="V193" i="13"/>
  <c r="V194" i="13"/>
  <c r="V195" i="13"/>
  <c r="V196" i="13"/>
  <c r="V197" i="13"/>
  <c r="V198" i="13"/>
  <c r="V199" i="13"/>
  <c r="V100" i="13"/>
  <c r="V101" i="13"/>
  <c r="V102" i="13"/>
  <c r="V103" i="13"/>
  <c r="V104" i="13"/>
  <c r="V105" i="13"/>
  <c r="V65" i="13"/>
  <c r="V66" i="13"/>
  <c r="V67" i="13"/>
  <c r="V68" i="13"/>
  <c r="V69" i="13"/>
  <c r="V70" i="13"/>
  <c r="V71" i="13"/>
  <c r="V72" i="13"/>
  <c r="V73" i="13"/>
  <c r="V74" i="13"/>
  <c r="V75" i="13"/>
  <c r="V76" i="13"/>
  <c r="V77" i="13"/>
  <c r="V78" i="13"/>
  <c r="V79" i="13"/>
  <c r="V80" i="13"/>
  <c r="V81" i="13"/>
  <c r="V82" i="13"/>
  <c r="V83" i="13"/>
  <c r="V84" i="13"/>
  <c r="V85" i="13"/>
  <c r="V86" i="13"/>
  <c r="V87" i="13"/>
  <c r="V88" i="13"/>
  <c r="V89" i="13"/>
  <c r="V90" i="13"/>
  <c r="V91" i="13"/>
  <c r="V92" i="13"/>
  <c r="V93" i="13"/>
  <c r="V94" i="13"/>
  <c r="V95" i="13"/>
  <c r="V96" i="13"/>
  <c r="V97" i="13"/>
  <c r="V98" i="13"/>
  <c r="V99" i="13"/>
  <c r="V43" i="13"/>
  <c r="V44" i="13"/>
  <c r="V45" i="13"/>
  <c r="V46" i="13"/>
  <c r="V47" i="13"/>
  <c r="V48" i="13"/>
  <c r="V49" i="13"/>
  <c r="V50" i="13"/>
  <c r="V51" i="13"/>
  <c r="V52" i="13"/>
  <c r="V53" i="13"/>
  <c r="V54" i="13"/>
  <c r="V55" i="13"/>
  <c r="V56" i="13"/>
  <c r="V57" i="13"/>
  <c r="V58" i="13"/>
  <c r="V59" i="13"/>
  <c r="V60" i="13"/>
  <c r="V61" i="13"/>
  <c r="V62" i="13"/>
  <c r="V63" i="13"/>
  <c r="V64" i="13"/>
  <c r="C79" i="31" a="1"/>
  <c r="C83" i="31" a="1"/>
  <c r="C80" i="31" a="1"/>
  <c r="C51" i="31" a="1"/>
  <c r="C90" i="31" a="1"/>
  <c r="C100" i="31" a="1"/>
  <c r="C6" i="31" a="1"/>
  <c r="C43" i="31" a="1"/>
  <c r="C85" i="31" a="1"/>
  <c r="C52" i="31" a="1"/>
  <c r="C21" i="31" a="1"/>
  <c r="C42" i="31" a="1"/>
  <c r="C96" i="31" a="1"/>
  <c r="C30" i="31" a="1"/>
  <c r="C63" i="31" a="1"/>
  <c r="C36" i="31" a="1"/>
  <c r="C2" i="31" a="1"/>
  <c r="C77" i="31" a="1"/>
  <c r="C72" i="31" a="1"/>
  <c r="C26" i="31" a="1"/>
  <c r="C17" i="31" a="1"/>
  <c r="C67" i="31" a="1"/>
  <c r="C64" i="31" a="1"/>
  <c r="C57" i="31" a="1"/>
  <c r="C12" i="31" a="1"/>
  <c r="C82" i="31" a="1"/>
  <c r="C27" i="31" a="1"/>
  <c r="C25" i="31" a="1"/>
  <c r="C73" i="31" a="1"/>
  <c r="C23" i="31" a="1"/>
  <c r="C31" i="31" a="1"/>
  <c r="C95" i="31" a="1"/>
  <c r="C66" i="31" a="1"/>
  <c r="C50" i="31" a="1"/>
  <c r="C53" i="31" a="1"/>
  <c r="C78" i="31" a="1"/>
  <c r="C41" i="31" a="1"/>
  <c r="C39" i="31" a="1"/>
  <c r="C38" i="31" a="1"/>
  <c r="C70" i="31" a="1"/>
  <c r="C5" i="31" a="1"/>
  <c r="C98" i="31" a="1"/>
  <c r="C10" i="31" a="1"/>
  <c r="C48" i="31" a="1"/>
  <c r="C18" i="31" a="1"/>
  <c r="C49" i="31" a="1"/>
  <c r="C69" i="31" a="1"/>
  <c r="C13" i="31" a="1"/>
  <c r="C87" i="31" a="1"/>
  <c r="C97" i="31" a="1"/>
  <c r="C19" i="31" a="1"/>
  <c r="C28" i="31" a="1"/>
  <c r="C45" i="31" a="1"/>
  <c r="C34" i="31" a="1"/>
  <c r="C46" i="31" a="1"/>
  <c r="C61" i="31" a="1"/>
  <c r="C75" i="31" a="1"/>
  <c r="C22" i="31" a="1"/>
  <c r="C35" i="31" a="1"/>
  <c r="C59" i="31" a="1"/>
  <c r="C11" i="31" a="1"/>
  <c r="C65" i="31" a="1"/>
  <c r="C32" i="31" a="1"/>
  <c r="C54" i="31" a="1"/>
  <c r="C15" i="31" a="1"/>
  <c r="C81" i="31" a="1"/>
  <c r="C93" i="31" a="1"/>
  <c r="C71" i="31" a="1"/>
  <c r="C47" i="31" a="1"/>
  <c r="C9" i="31" a="1"/>
  <c r="C58" i="31" a="1"/>
  <c r="C44" i="31" a="1"/>
  <c r="C29" i="31" a="1"/>
  <c r="C3" i="31" a="1"/>
  <c r="C56" i="31" a="1"/>
  <c r="C14" i="31" a="1"/>
  <c r="C74" i="31" a="1"/>
  <c r="C92" i="31" a="1"/>
  <c r="C4" i="31" a="1"/>
  <c r="C33" i="31" a="1"/>
  <c r="C84" i="31" a="1"/>
  <c r="C7" i="31" a="1"/>
  <c r="C60" i="31" a="1"/>
  <c r="C88" i="31" a="1"/>
  <c r="C40" i="31" a="1"/>
  <c r="C94" i="31" a="1"/>
  <c r="C55" i="31" a="1"/>
  <c r="C20" i="31" a="1"/>
  <c r="C89" i="31" a="1"/>
  <c r="C24" i="31" a="1"/>
  <c r="C99" i="31" a="1"/>
  <c r="C68" i="31" a="1"/>
  <c r="C8" i="31" a="1"/>
  <c r="C37" i="31" a="1"/>
  <c r="C62" i="31" a="1"/>
  <c r="C16" i="31" a="1"/>
  <c r="C86" i="31" a="1"/>
  <c r="C91" i="31" a="1"/>
  <c r="C76" i="31" a="1"/>
  <c r="C7" i="31" l="1"/>
  <c r="C13" i="31"/>
  <c r="C19" i="31"/>
  <c r="C23" i="31"/>
  <c r="C29" i="31"/>
  <c r="C35" i="31"/>
  <c r="C39" i="31"/>
  <c r="C45" i="31"/>
  <c r="C51" i="31"/>
  <c r="C57" i="31"/>
  <c r="C63" i="31"/>
  <c r="C65" i="31"/>
  <c r="C71" i="31"/>
  <c r="C77" i="31"/>
  <c r="C81" i="31"/>
  <c r="C87" i="31"/>
  <c r="C91" i="31"/>
  <c r="C95" i="31"/>
  <c r="C5" i="31"/>
  <c r="C11" i="31"/>
  <c r="C15" i="31"/>
  <c r="C21" i="31"/>
  <c r="C27" i="31"/>
  <c r="C31" i="31"/>
  <c r="C37" i="31"/>
  <c r="C43" i="31"/>
  <c r="C49" i="31"/>
  <c r="C55" i="31"/>
  <c r="C61" i="31"/>
  <c r="C69" i="31"/>
  <c r="C73" i="31"/>
  <c r="C79" i="31"/>
  <c r="C85" i="31"/>
  <c r="C89" i="31"/>
  <c r="C93" i="31"/>
  <c r="C97" i="31"/>
  <c r="C6" i="31"/>
  <c r="C12" i="31"/>
  <c r="C16" i="31"/>
  <c r="C20" i="31"/>
  <c r="C22" i="31"/>
  <c r="C24" i="31"/>
  <c r="C26" i="31"/>
  <c r="C30" i="31"/>
  <c r="C32" i="31"/>
  <c r="C34" i="31"/>
  <c r="C36" i="31"/>
  <c r="C38" i="31"/>
  <c r="C40" i="31"/>
  <c r="C42" i="31"/>
  <c r="C44" i="31"/>
  <c r="C46" i="31"/>
  <c r="C48" i="31"/>
  <c r="C50" i="31"/>
  <c r="C52" i="31"/>
  <c r="C54" i="31"/>
  <c r="C56" i="31"/>
  <c r="C58" i="31"/>
  <c r="C60" i="31"/>
  <c r="C62" i="31"/>
  <c r="C64" i="31"/>
  <c r="C66" i="31"/>
  <c r="C68" i="31"/>
  <c r="C70" i="31"/>
  <c r="C72" i="31"/>
  <c r="C74" i="31"/>
  <c r="C76" i="31"/>
  <c r="C78" i="31"/>
  <c r="C80" i="31"/>
  <c r="C82" i="31"/>
  <c r="C84" i="31"/>
  <c r="C86" i="31"/>
  <c r="C88" i="31"/>
  <c r="C90" i="31"/>
  <c r="C92" i="31"/>
  <c r="C94" i="31"/>
  <c r="C96" i="31"/>
  <c r="C98" i="31"/>
  <c r="C100" i="31"/>
  <c r="C3" i="31"/>
  <c r="C9" i="31"/>
  <c r="C17" i="31"/>
  <c r="C25" i="31"/>
  <c r="C33" i="31"/>
  <c r="C41" i="31"/>
  <c r="C47" i="31"/>
  <c r="C53" i="31"/>
  <c r="C59" i="31"/>
  <c r="C67" i="31"/>
  <c r="C75" i="31"/>
  <c r="C83" i="31"/>
  <c r="C99" i="31"/>
  <c r="C4" i="31"/>
  <c r="C8" i="31"/>
  <c r="C10" i="31"/>
  <c r="C14" i="31"/>
  <c r="C18" i="31"/>
  <c r="C28" i="31"/>
  <c r="C2" i="31"/>
  <c r="G23" i="12"/>
  <c r="G24" i="12"/>
  <c r="G25" i="12"/>
  <c r="H25" i="12" s="1"/>
  <c r="G26" i="12"/>
  <c r="H26" i="12" s="1"/>
  <c r="G27" i="12"/>
  <c r="G28" i="12"/>
  <c r="G29" i="12"/>
  <c r="G30" i="12"/>
  <c r="G31" i="12"/>
  <c r="G32" i="12"/>
  <c r="G33" i="12"/>
  <c r="H33" i="12" s="1"/>
  <c r="G34" i="12"/>
  <c r="H34" i="12" s="1"/>
  <c r="G35" i="12"/>
  <c r="G36" i="12"/>
  <c r="H36" i="12" s="1"/>
  <c r="G37" i="12"/>
  <c r="G38" i="12"/>
  <c r="H38" i="12" s="1"/>
  <c r="G39" i="12"/>
  <c r="H39" i="12" s="1"/>
  <c r="G40" i="12"/>
  <c r="G41" i="12"/>
  <c r="G42" i="12"/>
  <c r="H42" i="12" s="1"/>
  <c r="G43" i="12"/>
  <c r="G44" i="12"/>
  <c r="G22" i="12"/>
  <c r="G21" i="12"/>
  <c r="G20" i="12"/>
  <c r="G19" i="12"/>
  <c r="G18" i="12"/>
  <c r="G17" i="12"/>
  <c r="G16" i="12"/>
  <c r="G15" i="12"/>
  <c r="H15" i="12" s="1"/>
  <c r="G14" i="12"/>
  <c r="G13" i="12"/>
  <c r="G12" i="12"/>
  <c r="G11" i="12"/>
  <c r="H11" i="12" s="1"/>
  <c r="G10" i="12"/>
  <c r="G9" i="12"/>
  <c r="H9" i="12" s="1"/>
  <c r="G8" i="12"/>
  <c r="G7" i="12"/>
  <c r="H29" i="12" l="1"/>
  <c r="H37" i="12"/>
  <c r="H43" i="12"/>
  <c r="H31" i="12"/>
  <c r="H32" i="12"/>
  <c r="H35" i="12"/>
  <c r="H44" i="12"/>
  <c r="H40" i="12"/>
  <c r="H41" i="12"/>
  <c r="H27" i="12"/>
  <c r="H13" i="12"/>
  <c r="H17" i="12"/>
  <c r="H22" i="12"/>
  <c r="H21" i="12"/>
  <c r="H30" i="12"/>
  <c r="H19" i="12"/>
  <c r="H23" i="12"/>
  <c r="H16" i="12"/>
  <c r="H7" i="12"/>
  <c r="H20" i="12"/>
  <c r="H10" i="12"/>
  <c r="H18" i="12"/>
  <c r="H8" i="12"/>
  <c r="H12" i="12"/>
  <c r="H24" i="12"/>
  <c r="H28" i="12"/>
  <c r="H14" i="12"/>
  <c r="I42" i="12" l="1"/>
  <c r="J42" i="12" s="1" a="1"/>
  <c r="J42" i="12" s="1"/>
  <c r="I22" i="12"/>
  <c r="J22" i="12" s="1" a="1"/>
  <c r="J22" i="12" s="1"/>
  <c r="I19" i="12"/>
  <c r="J19" i="12" s="1" a="1"/>
  <c r="J19" i="12" s="1"/>
  <c r="I35" i="12"/>
  <c r="J35" i="12" s="1" a="1"/>
  <c r="J35" i="12" s="1"/>
  <c r="I10" i="12"/>
  <c r="J10" i="12" s="1" a="1"/>
  <c r="J10" i="12" s="1"/>
  <c r="I8" i="12"/>
  <c r="J8" i="12" s="1" a="1"/>
  <c r="J8" i="12" s="1"/>
  <c r="I24" i="12"/>
  <c r="J24" i="12" s="1" a="1"/>
  <c r="J24" i="12" s="1"/>
  <c r="I40" i="12"/>
  <c r="J40" i="12" s="1" a="1"/>
  <c r="J40" i="12" s="1"/>
  <c r="I25" i="12"/>
  <c r="J25" i="12" s="1" a="1"/>
  <c r="J25" i="12" s="1"/>
  <c r="I41" i="12"/>
  <c r="J41" i="12" s="1" a="1"/>
  <c r="J41" i="12" s="1"/>
  <c r="I30" i="12"/>
  <c r="J30" i="12" s="1" a="1"/>
  <c r="J30" i="12" s="1"/>
  <c r="I15" i="12"/>
  <c r="J15" i="12" s="1" a="1"/>
  <c r="J15" i="12" s="1"/>
  <c r="I17" i="12"/>
  <c r="J17" i="12" s="1" a="1"/>
  <c r="J17" i="12" s="1"/>
  <c r="I20" i="12"/>
  <c r="J20" i="12" s="1" a="1"/>
  <c r="J20" i="12" s="1"/>
  <c r="I21" i="12"/>
  <c r="J21" i="12" s="1" a="1"/>
  <c r="J21" i="12" s="1"/>
  <c r="I7" i="12"/>
  <c r="I23" i="12"/>
  <c r="J23" i="12" s="1" a="1"/>
  <c r="J23" i="12" s="1"/>
  <c r="I39" i="12"/>
  <c r="J39" i="12" s="1" a="1"/>
  <c r="J39" i="12" s="1"/>
  <c r="I18" i="12"/>
  <c r="J18" i="12" s="1" a="1"/>
  <c r="J18" i="12" s="1"/>
  <c r="I12" i="12"/>
  <c r="J12" i="12" s="1" a="1"/>
  <c r="J12" i="12" s="1"/>
  <c r="I28" i="12"/>
  <c r="J28" i="12" s="1" a="1"/>
  <c r="J28" i="12" s="1"/>
  <c r="I44" i="12"/>
  <c r="J44" i="12" s="1" a="1"/>
  <c r="J44" i="12" s="1"/>
  <c r="I29" i="12"/>
  <c r="J29" i="12" s="1" a="1"/>
  <c r="J29" i="12" s="1"/>
  <c r="I13" i="12"/>
  <c r="J13" i="12" s="1" a="1"/>
  <c r="J13" i="12" s="1"/>
  <c r="I34" i="12"/>
  <c r="J34" i="12" s="1" a="1"/>
  <c r="J34" i="12" s="1"/>
  <c r="I31" i="12"/>
  <c r="J31" i="12" s="1" a="1"/>
  <c r="J31" i="12" s="1"/>
  <c r="I38" i="12"/>
  <c r="J38" i="12" s="1" a="1"/>
  <c r="J38" i="12" s="1"/>
  <c r="I36" i="12"/>
  <c r="J36" i="12" s="1" a="1"/>
  <c r="J36" i="12" s="1"/>
  <c r="I37" i="12"/>
  <c r="J37" i="12" s="1" a="1"/>
  <c r="J37" i="12" s="1"/>
  <c r="I11" i="12"/>
  <c r="J11" i="12" s="1" a="1"/>
  <c r="J11" i="12" s="1"/>
  <c r="I27" i="12"/>
  <c r="J27" i="12" s="1" a="1"/>
  <c r="J27" i="12" s="1"/>
  <c r="I43" i="12"/>
  <c r="J43" i="12" s="1" a="1"/>
  <c r="J43" i="12" s="1"/>
  <c r="I26" i="12"/>
  <c r="J26" i="12" s="1" a="1"/>
  <c r="J26" i="12" s="1"/>
  <c r="I16" i="12"/>
  <c r="J16" i="12" s="1" a="1"/>
  <c r="J16" i="12" s="1"/>
  <c r="I32" i="12"/>
  <c r="J32" i="12" s="1" a="1"/>
  <c r="J32" i="12" s="1"/>
  <c r="I9" i="12"/>
  <c r="J9" i="12" s="1" a="1"/>
  <c r="J9" i="12" s="1"/>
  <c r="I33" i="12"/>
  <c r="J33" i="12" s="1" a="1"/>
  <c r="J33" i="12" s="1"/>
  <c r="I14" i="12"/>
  <c r="J14" i="12" s="1" a="1"/>
  <c r="J14" i="12" s="1"/>
  <c r="J7" i="12" l="1" a="1"/>
  <c r="J7" i="12" s="1"/>
  <c r="K7" i="12" s="1" a="1"/>
  <c r="K7" i="12" s="1"/>
  <c r="L8" i="4" a="1"/>
  <c r="L8" i="4" s="1"/>
  <c r="W7" i="13" l="1" a="1"/>
  <c r="W7" i="13" s="1"/>
  <c r="AV200" i="13"/>
  <c r="AV199" i="13"/>
  <c r="AV198" i="13"/>
  <c r="AV197" i="13"/>
  <c r="AV196" i="13"/>
  <c r="AV195" i="13"/>
  <c r="AV194" i="13"/>
  <c r="AV193" i="13"/>
  <c r="AV192" i="13"/>
  <c r="AV191" i="13"/>
  <c r="AV190" i="13"/>
  <c r="AV189" i="13"/>
  <c r="AV188" i="13"/>
  <c r="AV187" i="13"/>
  <c r="AV186" i="13"/>
  <c r="AV185" i="13"/>
  <c r="AV184" i="13"/>
  <c r="AV183" i="13"/>
  <c r="AV182" i="13"/>
  <c r="AV181" i="13"/>
  <c r="AV180" i="13"/>
  <c r="AV179" i="13"/>
  <c r="AV178" i="13"/>
  <c r="AV177" i="13"/>
  <c r="AV176" i="13"/>
  <c r="AV175" i="13"/>
  <c r="AV174" i="13"/>
  <c r="AV173" i="13"/>
  <c r="AV172" i="13"/>
  <c r="AV171" i="13"/>
  <c r="AV170" i="13"/>
  <c r="AV169" i="13"/>
  <c r="AV168" i="13"/>
  <c r="AV167" i="13"/>
  <c r="AV166" i="13"/>
  <c r="AV165" i="13"/>
  <c r="AV164" i="13"/>
  <c r="AV163" i="13"/>
  <c r="AV162" i="13"/>
  <c r="AV161" i="13"/>
  <c r="AV160" i="13"/>
  <c r="AV159" i="13"/>
  <c r="AV158" i="13"/>
  <c r="AV157" i="13"/>
  <c r="AV156" i="13"/>
  <c r="AV155" i="13"/>
  <c r="AV154" i="13"/>
  <c r="AV153" i="13"/>
  <c r="AV152" i="13"/>
  <c r="AV151" i="13"/>
  <c r="AV150" i="13"/>
  <c r="AV149" i="13"/>
  <c r="AV148" i="13"/>
  <c r="AV147" i="13"/>
  <c r="AV146" i="13"/>
  <c r="AV145" i="13"/>
  <c r="AV144" i="13"/>
  <c r="AV143" i="13"/>
  <c r="AV142" i="13"/>
  <c r="AV141" i="13"/>
  <c r="AV140" i="13"/>
  <c r="AV139" i="13"/>
  <c r="AV138" i="13"/>
  <c r="AV137" i="13"/>
  <c r="AV136" i="13"/>
  <c r="AV135" i="13"/>
  <c r="AV134" i="13"/>
  <c r="AV133" i="13"/>
  <c r="AV132" i="13"/>
  <c r="AV131" i="13"/>
  <c r="AV130" i="13"/>
  <c r="AV129" i="13"/>
  <c r="AV128" i="13"/>
  <c r="AV127" i="13"/>
  <c r="AV126" i="13"/>
  <c r="AV125" i="13"/>
  <c r="AV124" i="13"/>
  <c r="AV123" i="13"/>
  <c r="AV122" i="13"/>
  <c r="AV121" i="13"/>
  <c r="AV120" i="13"/>
  <c r="AV119" i="13"/>
  <c r="AV118" i="13"/>
  <c r="AV117" i="13"/>
  <c r="AV116" i="13"/>
  <c r="AV115" i="13"/>
  <c r="AV114" i="13"/>
  <c r="AV113" i="13"/>
  <c r="AV112" i="13"/>
  <c r="AV111" i="13"/>
  <c r="AV110" i="13"/>
  <c r="AV109" i="13"/>
  <c r="AV108" i="13"/>
  <c r="AV107" i="13"/>
  <c r="AV106" i="13"/>
  <c r="AV105" i="13"/>
  <c r="AV104" i="13"/>
  <c r="AV103" i="13"/>
  <c r="AV102" i="13"/>
  <c r="AV101" i="13"/>
  <c r="AV100" i="13"/>
  <c r="AV99" i="13"/>
  <c r="AV98" i="13"/>
  <c r="AV97" i="13"/>
  <c r="AV96" i="13"/>
  <c r="AV95" i="13"/>
  <c r="AV94" i="13"/>
  <c r="AV93" i="13"/>
  <c r="AV92" i="13"/>
  <c r="AV91" i="13"/>
  <c r="AV90" i="13"/>
  <c r="AV89" i="13"/>
  <c r="AV88" i="13"/>
  <c r="AV87" i="13"/>
  <c r="AV86" i="13"/>
  <c r="AV85" i="13"/>
  <c r="AV84" i="13"/>
  <c r="AV83" i="13"/>
  <c r="AV82" i="13"/>
  <c r="AV81" i="13"/>
  <c r="AV80" i="13"/>
  <c r="AV79" i="13"/>
  <c r="AV78" i="13"/>
  <c r="AV77" i="13"/>
  <c r="AV76" i="13"/>
  <c r="AV75" i="13"/>
  <c r="AV74" i="13"/>
  <c r="AV73" i="13"/>
  <c r="AV72" i="13"/>
  <c r="AV71" i="13"/>
  <c r="AV70" i="13"/>
  <c r="AV69" i="13"/>
  <c r="AV68" i="13"/>
  <c r="AV67" i="13"/>
  <c r="AV66" i="13"/>
  <c r="AV65" i="13"/>
  <c r="AV64" i="13"/>
  <c r="AU200" i="13"/>
  <c r="AU199" i="13"/>
  <c r="AU198" i="13"/>
  <c r="AU197" i="13"/>
  <c r="AU196" i="13"/>
  <c r="AU195" i="13"/>
  <c r="AU194" i="13"/>
  <c r="AU193" i="13"/>
  <c r="AU192" i="13"/>
  <c r="AU191" i="13"/>
  <c r="AU190" i="13"/>
  <c r="AU189" i="13"/>
  <c r="AU188" i="13"/>
  <c r="AU187" i="13"/>
  <c r="AU186" i="13"/>
  <c r="AU185" i="13"/>
  <c r="AU184" i="13"/>
  <c r="AU183" i="13"/>
  <c r="AU182" i="13"/>
  <c r="AU181" i="13"/>
  <c r="AU180" i="13"/>
  <c r="AU179" i="13"/>
  <c r="AU178" i="13"/>
  <c r="AU177" i="13"/>
  <c r="AU176" i="13"/>
  <c r="AU175" i="13"/>
  <c r="AU174" i="13"/>
  <c r="AU173" i="13"/>
  <c r="AU172" i="13"/>
  <c r="AU171" i="13"/>
  <c r="AU170" i="13"/>
  <c r="AU169" i="13"/>
  <c r="AU168" i="13"/>
  <c r="AU167" i="13"/>
  <c r="AU166" i="13"/>
  <c r="AU165" i="13"/>
  <c r="AU164" i="13"/>
  <c r="AU163" i="13"/>
  <c r="AU162" i="13"/>
  <c r="AU161" i="13"/>
  <c r="AU160" i="13"/>
  <c r="AU159" i="13"/>
  <c r="AU158" i="13"/>
  <c r="AU157" i="13"/>
  <c r="AU156" i="13"/>
  <c r="AU155" i="13"/>
  <c r="AU154" i="13"/>
  <c r="AU153" i="13"/>
  <c r="AU152" i="13"/>
  <c r="AU151" i="13"/>
  <c r="AU150" i="13"/>
  <c r="AU149" i="13"/>
  <c r="AU148" i="13"/>
  <c r="AU147" i="13"/>
  <c r="AU146" i="13"/>
  <c r="AU145" i="13"/>
  <c r="AU144" i="13"/>
  <c r="AU143" i="13"/>
  <c r="AU142" i="13"/>
  <c r="AU141" i="13"/>
  <c r="AU140" i="13"/>
  <c r="AU139" i="13"/>
  <c r="AU138" i="13"/>
  <c r="AU137" i="13"/>
  <c r="AU136" i="13"/>
  <c r="AU135" i="13"/>
  <c r="AU134" i="13"/>
  <c r="AU133" i="13"/>
  <c r="AU132" i="13"/>
  <c r="AU131" i="13"/>
  <c r="AU130" i="13"/>
  <c r="AU129" i="13"/>
  <c r="AU128" i="13"/>
  <c r="AU127" i="13"/>
  <c r="AU126" i="13"/>
  <c r="AU125" i="13"/>
  <c r="AU124" i="13"/>
  <c r="AU123" i="13"/>
  <c r="AU122" i="13"/>
  <c r="AU121" i="13"/>
  <c r="AU120" i="13"/>
  <c r="AU119" i="13"/>
  <c r="AU118" i="13"/>
  <c r="AU117" i="13"/>
  <c r="AU116" i="13"/>
  <c r="AU115" i="13"/>
  <c r="AU114" i="13"/>
  <c r="AU113" i="13"/>
  <c r="AU112" i="13"/>
  <c r="AU111" i="13"/>
  <c r="AU110" i="13"/>
  <c r="AU109" i="13"/>
  <c r="AU108" i="13"/>
  <c r="AU107" i="13"/>
  <c r="AU106" i="13"/>
  <c r="AU105" i="13"/>
  <c r="AU104" i="13"/>
  <c r="AU103" i="13"/>
  <c r="AU102" i="13"/>
  <c r="AU101" i="13"/>
  <c r="AU100" i="13"/>
  <c r="AU99" i="13"/>
  <c r="AU98" i="13"/>
  <c r="AU97" i="13"/>
  <c r="AU96" i="13"/>
  <c r="AU95" i="13"/>
  <c r="AU94" i="13"/>
  <c r="AU93" i="13"/>
  <c r="AU92" i="13"/>
  <c r="AU91" i="13"/>
  <c r="AU90" i="13"/>
  <c r="AU89" i="13"/>
  <c r="AU88" i="13"/>
  <c r="AU87" i="13"/>
  <c r="AU86" i="13"/>
  <c r="AU85" i="13"/>
  <c r="AU84" i="13"/>
  <c r="AU83" i="13"/>
  <c r="AU82" i="13"/>
  <c r="AU81" i="13"/>
  <c r="AU80" i="13"/>
  <c r="AU79" i="13"/>
  <c r="AU78" i="13"/>
  <c r="AU77" i="13"/>
  <c r="AU76" i="13"/>
  <c r="AU75" i="13"/>
  <c r="AU74" i="13"/>
  <c r="AU73" i="13"/>
  <c r="AU72" i="13"/>
  <c r="AU71" i="13"/>
  <c r="AU70" i="13"/>
  <c r="AU69" i="13"/>
  <c r="AU68" i="13"/>
  <c r="AU67" i="13"/>
  <c r="AU66" i="13"/>
  <c r="AU65" i="13"/>
  <c r="AU64" i="13"/>
  <c r="V42" i="13" l="1"/>
  <c r="V41" i="13"/>
  <c r="V40" i="13"/>
  <c r="V39" i="13"/>
  <c r="V38" i="13"/>
  <c r="V37" i="13"/>
  <c r="AJ6" i="13" l="1"/>
  <c r="AJ7" i="13" s="1"/>
  <c r="AJ8" i="13" s="1"/>
  <c r="AJ9" i="13" s="1"/>
  <c r="AJ10" i="13" s="1"/>
  <c r="AJ11" i="13" s="1"/>
  <c r="AJ12" i="13" s="1"/>
  <c r="AJ13" i="13" s="1"/>
  <c r="AJ14" i="13" s="1"/>
  <c r="AJ15" i="13" s="1"/>
  <c r="AJ16" i="13" s="1"/>
  <c r="AJ17" i="13" s="1"/>
  <c r="AJ18" i="13" s="1"/>
  <c r="AJ19" i="13" s="1"/>
  <c r="AJ20" i="13" s="1"/>
  <c r="AJ21" i="13" s="1"/>
  <c r="AJ22" i="13" s="1"/>
  <c r="AJ23" i="13" s="1"/>
  <c r="AJ24" i="13" s="1"/>
  <c r="AJ25" i="13" s="1"/>
  <c r="AJ26" i="13" s="1"/>
  <c r="AJ27" i="13" s="1"/>
  <c r="AJ28" i="13" s="1"/>
  <c r="AJ29" i="13" s="1"/>
  <c r="AJ30" i="13" s="1"/>
  <c r="AJ31" i="13" s="1"/>
  <c r="AJ32" i="13" s="1"/>
  <c r="AJ33" i="13" s="1"/>
  <c r="AJ34" i="13" s="1"/>
  <c r="AJ35" i="13" s="1"/>
  <c r="AJ36" i="13" s="1"/>
  <c r="AK38" i="13"/>
  <c r="AO38" i="13" s="1"/>
  <c r="AC7" i="13" l="1"/>
  <c r="AC8" i="13"/>
  <c r="AC9" i="13"/>
  <c r="AC10" i="13"/>
  <c r="AC11" i="13"/>
  <c r="AC12" i="13"/>
  <c r="AC13" i="13"/>
  <c r="AC14" i="13"/>
  <c r="AC15" i="13"/>
  <c r="AC16" i="13"/>
  <c r="AC17" i="13"/>
  <c r="AC18" i="13"/>
  <c r="AC19" i="13"/>
  <c r="AC20" i="13"/>
  <c r="AC21" i="13"/>
  <c r="AC22" i="13"/>
  <c r="AC23" i="13"/>
  <c r="AC24" i="13"/>
  <c r="AC25" i="13"/>
  <c r="AC26" i="13"/>
  <c r="AC27" i="13"/>
  <c r="AC28" i="13"/>
  <c r="AC29" i="13"/>
  <c r="AC30" i="13"/>
  <c r="AC31" i="13"/>
  <c r="AC32" i="13"/>
  <c r="AC33" i="13"/>
  <c r="AC34" i="13"/>
  <c r="AC35" i="13"/>
  <c r="AC6" i="13"/>
  <c r="B48" i="13" l="1"/>
  <c r="B49" i="13" l="1"/>
  <c r="B50" i="13" l="1"/>
  <c r="V36" i="13"/>
  <c r="V10" i="13" l="1"/>
  <c r="V34" i="13"/>
  <c r="V30" i="13"/>
  <c r="V26" i="13"/>
  <c r="V22" i="13"/>
  <c r="V18" i="13"/>
  <c r="V14" i="13"/>
  <c r="V33" i="13"/>
  <c r="V29" i="13"/>
  <c r="V25" i="13"/>
  <c r="V21" i="13"/>
  <c r="V17" i="13"/>
  <c r="V13" i="13"/>
  <c r="V32" i="13"/>
  <c r="V28" i="13"/>
  <c r="V24" i="13"/>
  <c r="V20" i="13"/>
  <c r="V16" i="13"/>
  <c r="V12" i="13"/>
  <c r="V35" i="13"/>
  <c r="V31" i="13"/>
  <c r="V27" i="13"/>
  <c r="V23" i="13"/>
  <c r="V19" i="13"/>
  <c r="V15" i="13"/>
  <c r="V11" i="13"/>
  <c r="V8" i="13"/>
  <c r="V9" i="13"/>
  <c r="V7" i="13"/>
  <c r="B51" i="13"/>
  <c r="W4" i="13" l="1"/>
  <c r="AT6" i="13" s="1" a="1"/>
  <c r="AT6" i="13" s="1"/>
  <c r="B52" i="13"/>
  <c r="Z8" i="13" l="1"/>
  <c r="AD27" i="13"/>
  <c r="AD7" i="13"/>
  <c r="AD32" i="13"/>
  <c r="AD31" i="13"/>
  <c r="AD11" i="13"/>
  <c r="AD29" i="13"/>
  <c r="AD9" i="13"/>
  <c r="AD12" i="13"/>
  <c r="AD24" i="13"/>
  <c r="AD15" i="13"/>
  <c r="AD33" i="13"/>
  <c r="AD20" i="13"/>
  <c r="AD13" i="13"/>
  <c r="AD30" i="13"/>
  <c r="AD35" i="13"/>
  <c r="AD22" i="13"/>
  <c r="AD8" i="13"/>
  <c r="AD14" i="13"/>
  <c r="AD25" i="13"/>
  <c r="AD26" i="13"/>
  <c r="AD18" i="13"/>
  <c r="AD16" i="13"/>
  <c r="Z7" i="13"/>
  <c r="AD28" i="13"/>
  <c r="AD17" i="13"/>
  <c r="AD34" i="13"/>
  <c r="AD23" i="13"/>
  <c r="AD10" i="13"/>
  <c r="AD19" i="13"/>
  <c r="AD6" i="13"/>
  <c r="AD21" i="13"/>
  <c r="AK6" i="13"/>
  <c r="Y8" i="13" s="1"/>
  <c r="AV60" i="13"/>
  <c r="AV56" i="13"/>
  <c r="AU61" i="13"/>
  <c r="AU57" i="13"/>
  <c r="AV61" i="13"/>
  <c r="AV63" i="13"/>
  <c r="AV59" i="13"/>
  <c r="AU60" i="13"/>
  <c r="AU56" i="13"/>
  <c r="AV57" i="13"/>
  <c r="AV62" i="13"/>
  <c r="AV58" i="13"/>
  <c r="AU63" i="13"/>
  <c r="AU59" i="13"/>
  <c r="AU62" i="13"/>
  <c r="AU58" i="13"/>
  <c r="AV52" i="13"/>
  <c r="AU52" i="13"/>
  <c r="AU55" i="13"/>
  <c r="AU51" i="13"/>
  <c r="AU54" i="13"/>
  <c r="AU50" i="13"/>
  <c r="AV49" i="13"/>
  <c r="AU49" i="13"/>
  <c r="AV55" i="13"/>
  <c r="AV51" i="13"/>
  <c r="AV54" i="13"/>
  <c r="AV50" i="13"/>
  <c r="AU53" i="13"/>
  <c r="AV53" i="13"/>
  <c r="AV48" i="13"/>
  <c r="AU48" i="13"/>
  <c r="AV45" i="13"/>
  <c r="AV47" i="13"/>
  <c r="AU47" i="13"/>
  <c r="AU45" i="13"/>
  <c r="AV46" i="13"/>
  <c r="AU46" i="13"/>
  <c r="AU6" i="13"/>
  <c r="AV37" i="13"/>
  <c r="AU13" i="13"/>
  <c r="AV8" i="13"/>
  <c r="AU10" i="13"/>
  <c r="AU23" i="13"/>
  <c r="AV17" i="13"/>
  <c r="AU34" i="13"/>
  <c r="AU28" i="13"/>
  <c r="AV27" i="13"/>
  <c r="AV38" i="13"/>
  <c r="AV13" i="13"/>
  <c r="AU14" i="13"/>
  <c r="AU24" i="13"/>
  <c r="AV23" i="13"/>
  <c r="AV26" i="13"/>
  <c r="AV9" i="13"/>
  <c r="AV44" i="13"/>
  <c r="AU20" i="13"/>
  <c r="AV19" i="13"/>
  <c r="AV14" i="13"/>
  <c r="AV36" i="13"/>
  <c r="AU12" i="13"/>
  <c r="AV11" i="13"/>
  <c r="AU38" i="13"/>
  <c r="AU37" i="13"/>
  <c r="AV32" i="13"/>
  <c r="AU8" i="13"/>
  <c r="AV7" i="13"/>
  <c r="AU30" i="13"/>
  <c r="AU33" i="13"/>
  <c r="AV28" i="13"/>
  <c r="AV30" i="13"/>
  <c r="AU43" i="13"/>
  <c r="AU18" i="13"/>
  <c r="AV40" i="13"/>
  <c r="AU16" i="13"/>
  <c r="AU42" i="13"/>
  <c r="AU25" i="13"/>
  <c r="AV20" i="13"/>
  <c r="AU35" i="13"/>
  <c r="AU21" i="13"/>
  <c r="AU26" i="13"/>
  <c r="AU31" i="13"/>
  <c r="AV41" i="13"/>
  <c r="AV12" i="13"/>
  <c r="AU27" i="13"/>
  <c r="AV25" i="13"/>
  <c r="AU36" i="13"/>
  <c r="AU11" i="13"/>
  <c r="AV21" i="13"/>
  <c r="AV22" i="13"/>
  <c r="AU32" i="13"/>
  <c r="AV31" i="13"/>
  <c r="AU7" i="13"/>
  <c r="AU41" i="13"/>
  <c r="AV15" i="13"/>
  <c r="AV10" i="13"/>
  <c r="AV16" i="13"/>
  <c r="AU17" i="13"/>
  <c r="AU22" i="13"/>
  <c r="AU29" i="13"/>
  <c r="AV24" i="13"/>
  <c r="AV18" i="13"/>
  <c r="AU39" i="13"/>
  <c r="AV33" i="13"/>
  <c r="AU9" i="13"/>
  <c r="AU44" i="13"/>
  <c r="AV43" i="13"/>
  <c r="AU19" i="13"/>
  <c r="AV29" i="13"/>
  <c r="AV42" i="13"/>
  <c r="AU40" i="13"/>
  <c r="AV39" i="13"/>
  <c r="AU15" i="13"/>
  <c r="AV34" i="13"/>
  <c r="AV35" i="13"/>
  <c r="B53" i="13"/>
  <c r="AM4" i="13" l="1"/>
  <c r="AL6" i="13"/>
  <c r="AM6" i="13" s="1"/>
  <c r="AN6" i="13" s="1"/>
  <c r="AK7" i="13"/>
  <c r="AK8" i="13" s="1"/>
  <c r="AO6" i="13"/>
  <c r="Y7" i="13" s="1"/>
  <c r="AE13" i="13"/>
  <c r="AE23" i="13"/>
  <c r="AE19" i="13"/>
  <c r="AE7" i="13"/>
  <c r="AE30" i="13"/>
  <c r="AE9" i="13"/>
  <c r="AE26" i="13"/>
  <c r="AE18" i="13"/>
  <c r="Z9" i="13"/>
  <c r="Y6" i="13" s="1"/>
  <c r="AE21" i="13"/>
  <c r="AE22" i="13"/>
  <c r="AE34" i="13"/>
  <c r="AE16" i="13"/>
  <c r="AE31" i="13"/>
  <c r="AE14" i="13"/>
  <c r="AE17" i="13"/>
  <c r="AE20" i="13"/>
  <c r="AE10" i="13"/>
  <c r="AE33" i="13"/>
  <c r="AE29" i="13"/>
  <c r="AE24" i="13"/>
  <c r="AE32" i="13"/>
  <c r="AE27" i="13"/>
  <c r="AE28" i="13"/>
  <c r="AE15" i="13"/>
  <c r="AE12" i="13"/>
  <c r="AE11" i="13"/>
  <c r="AE8" i="13"/>
  <c r="AE25" i="13"/>
  <c r="AE6" i="13"/>
  <c r="AE35" i="13"/>
  <c r="AV6" i="13"/>
  <c r="AW58" i="13" s="1"/>
  <c r="AX25" i="13"/>
  <c r="AX12" i="13"/>
  <c r="AX23" i="13"/>
  <c r="AX30" i="13"/>
  <c r="AX14" i="13"/>
  <c r="AX36" i="13"/>
  <c r="AX7" i="13"/>
  <c r="AX26" i="13"/>
  <c r="AX194" i="13"/>
  <c r="AX180" i="13"/>
  <c r="AX131" i="13"/>
  <c r="AX138" i="13"/>
  <c r="AX135" i="13"/>
  <c r="AX156" i="13"/>
  <c r="AX99" i="13"/>
  <c r="AX41" i="13"/>
  <c r="AX80" i="13"/>
  <c r="AX56" i="13"/>
  <c r="AX78" i="13"/>
  <c r="AX97" i="13"/>
  <c r="AX147" i="13"/>
  <c r="AX151" i="13"/>
  <c r="AX74" i="13"/>
  <c r="AX95" i="13"/>
  <c r="AX178" i="13"/>
  <c r="AX164" i="13"/>
  <c r="AX101" i="13"/>
  <c r="AX106" i="13"/>
  <c r="AX111" i="13"/>
  <c r="AX124" i="13"/>
  <c r="AX64" i="13"/>
  <c r="AX82" i="13"/>
  <c r="AX188" i="13"/>
  <c r="AX81" i="13"/>
  <c r="AX195" i="13"/>
  <c r="AX103" i="13"/>
  <c r="AX163" i="13"/>
  <c r="AX200" i="13"/>
  <c r="AX167" i="13"/>
  <c r="AX107" i="13"/>
  <c r="AX67" i="13"/>
  <c r="AX40" i="13"/>
  <c r="AX91" i="13"/>
  <c r="AX79" i="13"/>
  <c r="AX6" i="13"/>
  <c r="AX165" i="13"/>
  <c r="AX115" i="13"/>
  <c r="AX181" i="13"/>
  <c r="AX77" i="13"/>
  <c r="AX37" i="13"/>
  <c r="AX28" i="13"/>
  <c r="AX8" i="13"/>
  <c r="AX34" i="13"/>
  <c r="AX15" i="13"/>
  <c r="AX17" i="13"/>
  <c r="AX32" i="13"/>
  <c r="AX22" i="13"/>
  <c r="AX130" i="13"/>
  <c r="AX116" i="13"/>
  <c r="AX155" i="13"/>
  <c r="AX137" i="13"/>
  <c r="AX160" i="13"/>
  <c r="AX182" i="13"/>
  <c r="AX38" i="13"/>
  <c r="AX50" i="13"/>
  <c r="AX89" i="13"/>
  <c r="AX61" i="13"/>
  <c r="AX52" i="13"/>
  <c r="AX93" i="13"/>
  <c r="AX29" i="13"/>
  <c r="AX24" i="13"/>
  <c r="AX19" i="13"/>
  <c r="AX184" i="13"/>
  <c r="AX174" i="13"/>
  <c r="AX140" i="13"/>
  <c r="AX175" i="13"/>
  <c r="AX46" i="13"/>
  <c r="AX65" i="13"/>
  <c r="AX185" i="13"/>
  <c r="AX153" i="13"/>
  <c r="AX72" i="13"/>
  <c r="AX168" i="13"/>
  <c r="AX117" i="13"/>
  <c r="AX139" i="13"/>
  <c r="AX108" i="13"/>
  <c r="AX129" i="13"/>
  <c r="AX69" i="13"/>
  <c r="AX54" i="13"/>
  <c r="AX70" i="13"/>
  <c r="AX162" i="13"/>
  <c r="AX193" i="13"/>
  <c r="AX144" i="13"/>
  <c r="AX105" i="13"/>
  <c r="AX134" i="13"/>
  <c r="AX39" i="13"/>
  <c r="AX84" i="13"/>
  <c r="AX66" i="13"/>
  <c r="AX146" i="13"/>
  <c r="AX170" i="13"/>
  <c r="AX68" i="13"/>
  <c r="AX18" i="13"/>
  <c r="AX33" i="13"/>
  <c r="AX27" i="13"/>
  <c r="AX31" i="13"/>
  <c r="AX157" i="13"/>
  <c r="AX109" i="13"/>
  <c r="AX154" i="13"/>
  <c r="AX42" i="13"/>
  <c r="AX85" i="13"/>
  <c r="AX58" i="13"/>
  <c r="AX171" i="13"/>
  <c r="AX172" i="13"/>
  <c r="AX53" i="13"/>
  <c r="AX114" i="13"/>
  <c r="AX158" i="13"/>
  <c r="AX183" i="13"/>
  <c r="AX128" i="13"/>
  <c r="AX159" i="13"/>
  <c r="AX87" i="13"/>
  <c r="AX161" i="13"/>
  <c r="AX141" i="13"/>
  <c r="AX190" i="13"/>
  <c r="AX113" i="13"/>
  <c r="AX92" i="13"/>
  <c r="AX45" i="13"/>
  <c r="AX136" i="13"/>
  <c r="AX186" i="13"/>
  <c r="AX48" i="13"/>
  <c r="AX122" i="13"/>
  <c r="AX83" i="13"/>
  <c r="AX123" i="13"/>
  <c r="AX197" i="13"/>
  <c r="AX43" i="13"/>
  <c r="AX60" i="13"/>
  <c r="AX132" i="13"/>
  <c r="AX96" i="13"/>
  <c r="AX11" i="13"/>
  <c r="AX20" i="13"/>
  <c r="AX35" i="13"/>
  <c r="AX13" i="13"/>
  <c r="AX120" i="13"/>
  <c r="AX110" i="13"/>
  <c r="AX150" i="13"/>
  <c r="AX119" i="13"/>
  <c r="AX59" i="13"/>
  <c r="AX76" i="13"/>
  <c r="AX126" i="13"/>
  <c r="AX192" i="13"/>
  <c r="AX44" i="13"/>
  <c r="AX104" i="13"/>
  <c r="AX100" i="13"/>
  <c r="AX176" i="13"/>
  <c r="AX118" i="13"/>
  <c r="AX166" i="13"/>
  <c r="AX73" i="13"/>
  <c r="AX88" i="13"/>
  <c r="AX57" i="13"/>
  <c r="AX173" i="13"/>
  <c r="AX142" i="13"/>
  <c r="AX177" i="13"/>
  <c r="AX191" i="13"/>
  <c r="AX143" i="13"/>
  <c r="AX90" i="13"/>
  <c r="AX62" i="13"/>
  <c r="AX133" i="13"/>
  <c r="AX198" i="13"/>
  <c r="AX55" i="13"/>
  <c r="AX98" i="13"/>
  <c r="AX169" i="13"/>
  <c r="AX86" i="13"/>
  <c r="AX196" i="13"/>
  <c r="AX10" i="13"/>
  <c r="AX9" i="13"/>
  <c r="AX21" i="13"/>
  <c r="AX16" i="13"/>
  <c r="AX125" i="13"/>
  <c r="AX199" i="13"/>
  <c r="AX145" i="13"/>
  <c r="AX71" i="13"/>
  <c r="AX47" i="13"/>
  <c r="AX63" i="13"/>
  <c r="AX112" i="13"/>
  <c r="AX102" i="13"/>
  <c r="AX94" i="13"/>
  <c r="AX149" i="13"/>
  <c r="AX179" i="13"/>
  <c r="AX121" i="13"/>
  <c r="AX51" i="13"/>
  <c r="AX75" i="13"/>
  <c r="AX152" i="13"/>
  <c r="AX148" i="13"/>
  <c r="AX189" i="13"/>
  <c r="AX49" i="13"/>
  <c r="AX187" i="13"/>
  <c r="AX127" i="13"/>
  <c r="AQ4" i="13"/>
  <c r="B54" i="13"/>
  <c r="D8" i="13" l="1"/>
  <c r="AP6" i="13"/>
  <c r="AQ6" i="13" s="1"/>
  <c r="AO7" i="13"/>
  <c r="AR7" i="13" s="1"/>
  <c r="AR6" i="13"/>
  <c r="AL7" i="13"/>
  <c r="AM7" i="13" s="1"/>
  <c r="AN7" i="13" s="1"/>
  <c r="AG10" i="13" a="1"/>
  <c r="AG10" i="13" s="1"/>
  <c r="Q18" i="13" s="1" a="1"/>
  <c r="Q18" i="13" s="1"/>
  <c r="AH10" i="13" a="1"/>
  <c r="AH10" i="13" s="1"/>
  <c r="S18" i="13" s="1" a="1"/>
  <c r="S18" i="13" s="1"/>
  <c r="AG7" i="13" a="1"/>
  <c r="AG7" i="13" s="1"/>
  <c r="Q12" i="13" s="1" a="1"/>
  <c r="Q12" i="13" s="1"/>
  <c r="AH7" i="13" a="1"/>
  <c r="AH7" i="13" s="1"/>
  <c r="S12" i="13" s="1" a="1"/>
  <c r="S12" i="13" s="1"/>
  <c r="AG6" i="13" a="1"/>
  <c r="AG6" i="13" s="1"/>
  <c r="Q10" i="13" s="1" a="1"/>
  <c r="Q10" i="13" s="1"/>
  <c r="AH6" i="13" a="1"/>
  <c r="AH6" i="13" s="1"/>
  <c r="S10" i="13" s="1" a="1"/>
  <c r="S10" i="13" s="1"/>
  <c r="AG8" i="13" a="1"/>
  <c r="AG8" i="13" s="1"/>
  <c r="Q14" i="13" s="1" a="1"/>
  <c r="Q14" i="13" s="1"/>
  <c r="AH9" i="13" a="1"/>
  <c r="AH9" i="13" s="1"/>
  <c r="S16" i="13" s="1" a="1"/>
  <c r="S16" i="13" s="1"/>
  <c r="AH8" i="13" a="1"/>
  <c r="AH8" i="13" s="1"/>
  <c r="S14" i="13" s="1" a="1"/>
  <c r="S14" i="13" s="1"/>
  <c r="AG9" i="13" a="1"/>
  <c r="AG9" i="13" s="1"/>
  <c r="Q16" i="13" s="1" a="1"/>
  <c r="Q16" i="13" s="1"/>
  <c r="AW69" i="13"/>
  <c r="AW83" i="13"/>
  <c r="AW148" i="13"/>
  <c r="AW158" i="13"/>
  <c r="AW94" i="13"/>
  <c r="AW135" i="13"/>
  <c r="AW150" i="13"/>
  <c r="AW46" i="13"/>
  <c r="AW59" i="13"/>
  <c r="AW27" i="13"/>
  <c r="AW106" i="13"/>
  <c r="AW121" i="13"/>
  <c r="AW78" i="13"/>
  <c r="AW165" i="13"/>
  <c r="AW95" i="13"/>
  <c r="AW151" i="13"/>
  <c r="AW104" i="13"/>
  <c r="AW196" i="13"/>
  <c r="AW110" i="13"/>
  <c r="AW13" i="13"/>
  <c r="AW200" i="13"/>
  <c r="AW184" i="13"/>
  <c r="AW137" i="13"/>
  <c r="AW79" i="13"/>
  <c r="AW15" i="13"/>
  <c r="AW188" i="13"/>
  <c r="AW36" i="13"/>
  <c r="AW37" i="13"/>
  <c r="AW29" i="13"/>
  <c r="AW55" i="13"/>
  <c r="AW16" i="13"/>
  <c r="AW101" i="13"/>
  <c r="AW195" i="13"/>
  <c r="AW72" i="13"/>
  <c r="AW134" i="13"/>
  <c r="AW155" i="13"/>
  <c r="AW44" i="13"/>
  <c r="AW169" i="13"/>
  <c r="AW14" i="13"/>
  <c r="AW171" i="13"/>
  <c r="AW24" i="13"/>
  <c r="AW90" i="13"/>
  <c r="AW139" i="13"/>
  <c r="AW111" i="13"/>
  <c r="AW11" i="13"/>
  <c r="AW123" i="13"/>
  <c r="AW182" i="13"/>
  <c r="AW136" i="13"/>
  <c r="AW100" i="13"/>
  <c r="AW142" i="13"/>
  <c r="AW23" i="13"/>
  <c r="AW39" i="13"/>
  <c r="AW34" i="13"/>
  <c r="AW115" i="13"/>
  <c r="AW65" i="13"/>
  <c r="AW154" i="13"/>
  <c r="AW88" i="13"/>
  <c r="AW17" i="13"/>
  <c r="AW31" i="13"/>
  <c r="AW166" i="13"/>
  <c r="AW75" i="13"/>
  <c r="AW45" i="13"/>
  <c r="AW47" i="13"/>
  <c r="AW89" i="13"/>
  <c r="AW97" i="13"/>
  <c r="AW186" i="13"/>
  <c r="AW82" i="13"/>
  <c r="AW156" i="13"/>
  <c r="AW162" i="13"/>
  <c r="AW120" i="13"/>
  <c r="AW181" i="13"/>
  <c r="AW113" i="13"/>
  <c r="AW99" i="13"/>
  <c r="AW48" i="13"/>
  <c r="AW35" i="13"/>
  <c r="AW87" i="13"/>
  <c r="AW38" i="13"/>
  <c r="AW76" i="13"/>
  <c r="AW128" i="13"/>
  <c r="AW21" i="13"/>
  <c r="AW177" i="13"/>
  <c r="AW190" i="13"/>
  <c r="AW32" i="13"/>
  <c r="AW180" i="13"/>
  <c r="AW81" i="13"/>
  <c r="AW147" i="13"/>
  <c r="AW189" i="13"/>
  <c r="AW91" i="13"/>
  <c r="AW126" i="13"/>
  <c r="AW122" i="13"/>
  <c r="AW145" i="13"/>
  <c r="AW163" i="13"/>
  <c r="AW193" i="13"/>
  <c r="AW164" i="13"/>
  <c r="AW28" i="13"/>
  <c r="AW124" i="13"/>
  <c r="AW173" i="13"/>
  <c r="AW85" i="13"/>
  <c r="AW67" i="13"/>
  <c r="AW84" i="13"/>
  <c r="AW53" i="13"/>
  <c r="AW157" i="13"/>
  <c r="AW62" i="13"/>
  <c r="AW74" i="13"/>
  <c r="AW57" i="13"/>
  <c r="AW119" i="13"/>
  <c r="AW51" i="13"/>
  <c r="AW132" i="13"/>
  <c r="AW49" i="13"/>
  <c r="AW112" i="13"/>
  <c r="AW168" i="13"/>
  <c r="AW108" i="13"/>
  <c r="AW73" i="13"/>
  <c r="AW130" i="13"/>
  <c r="AW149" i="13"/>
  <c r="AW172" i="13"/>
  <c r="AW152" i="13"/>
  <c r="AW114" i="13"/>
  <c r="AW77" i="13"/>
  <c r="AW10" i="13"/>
  <c r="AW146" i="13"/>
  <c r="AW8" i="13"/>
  <c r="AW118" i="13"/>
  <c r="AW160" i="13"/>
  <c r="AW129" i="13"/>
  <c r="AW6" i="13"/>
  <c r="AW116" i="13"/>
  <c r="AW66" i="13"/>
  <c r="AW167" i="13"/>
  <c r="AW170" i="13"/>
  <c r="AW174" i="13"/>
  <c r="AW54" i="13"/>
  <c r="AW109" i="13"/>
  <c r="AW43" i="13"/>
  <c r="AW30" i="13"/>
  <c r="AW20" i="13"/>
  <c r="AW102" i="13"/>
  <c r="AW60" i="13"/>
  <c r="AW42" i="13"/>
  <c r="AW138" i="13"/>
  <c r="AW140" i="13"/>
  <c r="AW107" i="13"/>
  <c r="AW161" i="13"/>
  <c r="AW192" i="13"/>
  <c r="AW22" i="13"/>
  <c r="AW41" i="13"/>
  <c r="AW191" i="13"/>
  <c r="AW197" i="13"/>
  <c r="AW98" i="13"/>
  <c r="AW26" i="13"/>
  <c r="AW61" i="13"/>
  <c r="AW198" i="13"/>
  <c r="AW93" i="13"/>
  <c r="AW117" i="13"/>
  <c r="AW56" i="13"/>
  <c r="AW179" i="13"/>
  <c r="AW183" i="13"/>
  <c r="AW7" i="13"/>
  <c r="AW12" i="13"/>
  <c r="AW33" i="13"/>
  <c r="AW9" i="13"/>
  <c r="AW144" i="13"/>
  <c r="AW52" i="13"/>
  <c r="AW86" i="13"/>
  <c r="AW64" i="13"/>
  <c r="AW176" i="13"/>
  <c r="AW80" i="13"/>
  <c r="AW159" i="13"/>
  <c r="AW71" i="13"/>
  <c r="AW194" i="13"/>
  <c r="AW25" i="13"/>
  <c r="AW185" i="13"/>
  <c r="AW92" i="13"/>
  <c r="AW68" i="13"/>
  <c r="AW50" i="13"/>
  <c r="AW70" i="13"/>
  <c r="AW125" i="13"/>
  <c r="AW18" i="13"/>
  <c r="AW105" i="13"/>
  <c r="AW153" i="13"/>
  <c r="AW127" i="13"/>
  <c r="AW96" i="13"/>
  <c r="AW19" i="13"/>
  <c r="AW40" i="13"/>
  <c r="AW141" i="13"/>
  <c r="AW187" i="13"/>
  <c r="AW131" i="13"/>
  <c r="AW103" i="13"/>
  <c r="AW178" i="13"/>
  <c r="AW175" i="13"/>
  <c r="AW63" i="13"/>
  <c r="AW133" i="13"/>
  <c r="AW199" i="13"/>
  <c r="AW143" i="13"/>
  <c r="M53" i="13" a="1"/>
  <c r="M53" i="13" s="1"/>
  <c r="Q53" i="13" s="1" a="1"/>
  <c r="Q53" i="13" s="1"/>
  <c r="AN8" i="13"/>
  <c r="AK9" i="13"/>
  <c r="AL8" i="13"/>
  <c r="S50" i="13" a="1"/>
  <c r="S50" i="13" s="1"/>
  <c r="M49" i="13" a="1"/>
  <c r="M49" i="13" s="1"/>
  <c r="Q49" i="13" s="1" a="1"/>
  <c r="Q49" i="13" s="1"/>
  <c r="M51" i="13" a="1"/>
  <c r="M51" i="13" s="1"/>
  <c r="Q51" i="13" s="1" a="1"/>
  <c r="Q51" i="13" s="1"/>
  <c r="S51" i="13" a="1"/>
  <c r="S51" i="13" s="1"/>
  <c r="S52" i="13" a="1"/>
  <c r="S52" i="13" s="1"/>
  <c r="M50" i="13" a="1"/>
  <c r="M50" i="13" s="1"/>
  <c r="Q50" i="13" s="1" a="1"/>
  <c r="Q50" i="13" s="1"/>
  <c r="M52" i="13" a="1"/>
  <c r="M52" i="13" s="1"/>
  <c r="Q52" i="13" s="1" a="1"/>
  <c r="Q52" i="13" s="1"/>
  <c r="S47" i="13" a="1"/>
  <c r="S47" i="13" s="1"/>
  <c r="M48" i="13" a="1"/>
  <c r="M48" i="13" s="1"/>
  <c r="Q48" i="13" s="1" a="1"/>
  <c r="Q48" i="13" s="1"/>
  <c r="S49" i="13" a="1"/>
  <c r="S49" i="13" s="1"/>
  <c r="S48" i="13" a="1"/>
  <c r="S48" i="13" s="1"/>
  <c r="M47" i="13" a="1"/>
  <c r="M47" i="13" s="1"/>
  <c r="S53" i="13" a="1"/>
  <c r="S53" i="13" s="1"/>
  <c r="AP7" i="13"/>
  <c r="M54" i="13" a="1"/>
  <c r="M54" i="13" s="1"/>
  <c r="Q54" i="13" s="1" a="1"/>
  <c r="Q54" i="13" s="1"/>
  <c r="S54" i="13" a="1"/>
  <c r="S54" i="13" s="1"/>
  <c r="B55" i="13"/>
  <c r="AM8" i="13" l="1"/>
  <c r="AQ7" i="13"/>
  <c r="AO8" i="13"/>
  <c r="AR8" i="13" s="1"/>
  <c r="AG11" i="13"/>
  <c r="Q20" i="13" s="1" a="1"/>
  <c r="Q20" i="13" s="1"/>
  <c r="AH11" i="13"/>
  <c r="AH12" i="13" s="1"/>
  <c r="G47" i="13" a="1"/>
  <c r="G47" i="13" s="1"/>
  <c r="D50" i="13" a="1"/>
  <c r="D50" i="13" s="1"/>
  <c r="D49" i="13" a="1"/>
  <c r="D49" i="13" s="1"/>
  <c r="I49" i="13" a="1"/>
  <c r="I49" i="13" s="1"/>
  <c r="G54" i="13" a="1"/>
  <c r="G54" i="13" s="1"/>
  <c r="D51" i="13" a="1"/>
  <c r="D51" i="13" s="1"/>
  <c r="D53" i="13" a="1"/>
  <c r="D53" i="13" s="1"/>
  <c r="I54" i="13" a="1"/>
  <c r="I54" i="13" s="1"/>
  <c r="G49" i="13" a="1"/>
  <c r="G49" i="13" s="1"/>
  <c r="D48" i="13" a="1"/>
  <c r="D48" i="13" s="1"/>
  <c r="I48" i="13" a="1"/>
  <c r="I48" i="13" s="1"/>
  <c r="D54" i="13" a="1"/>
  <c r="D54" i="13" s="1"/>
  <c r="G51" i="13" a="1"/>
  <c r="G51" i="13" s="1"/>
  <c r="G48" i="13" a="1"/>
  <c r="G48" i="13" s="1"/>
  <c r="G52" i="13" a="1"/>
  <c r="G52" i="13" s="1"/>
  <c r="I53" i="13" a="1"/>
  <c r="I53" i="13" s="1"/>
  <c r="G50" i="13" a="1"/>
  <c r="G50" i="13" s="1"/>
  <c r="I52" i="13" a="1"/>
  <c r="I52" i="13" s="1"/>
  <c r="I51" i="13" a="1"/>
  <c r="I51" i="13" s="1"/>
  <c r="D52" i="13" a="1"/>
  <c r="D52" i="13" s="1"/>
  <c r="G53" i="13" a="1"/>
  <c r="G53" i="13" s="1"/>
  <c r="I50" i="13" a="1"/>
  <c r="I50" i="13" s="1"/>
  <c r="D47" i="13" a="1"/>
  <c r="D47" i="13" s="1"/>
  <c r="I47" i="13" a="1"/>
  <c r="I47" i="13" s="1"/>
  <c r="Q47" i="13" a="1"/>
  <c r="Q47" i="13" s="1"/>
  <c r="AK10" i="13"/>
  <c r="AN9" i="13"/>
  <c r="AL9" i="13"/>
  <c r="AM9" i="13" s="1"/>
  <c r="M55" i="13" a="1"/>
  <c r="M55" i="13" s="1"/>
  <c r="Q55" i="13" s="1" a="1"/>
  <c r="Q55" i="13" s="1"/>
  <c r="S55" i="13" a="1"/>
  <c r="S55" i="13" s="1"/>
  <c r="I55" i="13" a="1"/>
  <c r="I55" i="13" s="1"/>
  <c r="G55" i="13" a="1"/>
  <c r="G55" i="13" s="1"/>
  <c r="D55" i="13" a="1"/>
  <c r="D55" i="13" s="1"/>
  <c r="B56" i="13"/>
  <c r="S20" i="13" l="1" a="1"/>
  <c r="S20" i="13" s="1"/>
  <c r="S22" i="13" s="1"/>
  <c r="M8" i="13" s="1"/>
  <c r="AO9" i="13"/>
  <c r="AP9" i="13" s="1"/>
  <c r="AP8" i="13"/>
  <c r="AQ8" i="13" s="1"/>
  <c r="AN10" i="13"/>
  <c r="AK11" i="13"/>
  <c r="AL10" i="13"/>
  <c r="AM10" i="13" s="1"/>
  <c r="S56" i="13" a="1"/>
  <c r="S56" i="13" s="1"/>
  <c r="M56" i="13" a="1"/>
  <c r="M56" i="13" s="1"/>
  <c r="Q56" i="13" s="1" a="1"/>
  <c r="Q56" i="13" s="1"/>
  <c r="D56" i="13" a="1"/>
  <c r="D56" i="13" s="1"/>
  <c r="I56" i="13" a="1"/>
  <c r="I56" i="13" s="1"/>
  <c r="G56" i="13" a="1"/>
  <c r="G56" i="13" s="1"/>
  <c r="AQ9" i="13" l="1"/>
  <c r="AR9" i="13"/>
  <c r="AO10" i="13"/>
  <c r="AP10" i="13" s="1"/>
  <c r="AQ10" i="13" s="1"/>
  <c r="AK12" i="13"/>
  <c r="AL11" i="13"/>
  <c r="AM11" i="13" s="1"/>
  <c r="AN11" i="13" s="1"/>
  <c r="AO11" i="13" l="1"/>
  <c r="AR11" i="13" s="1"/>
  <c r="AR10" i="13"/>
  <c r="AK13" i="13"/>
  <c r="AL12" i="13"/>
  <c r="AM12" i="13" s="1"/>
  <c r="AN12" i="13" s="1"/>
  <c r="AP11" i="13" l="1"/>
  <c r="AQ11" i="13" s="1"/>
  <c r="AO12" i="13"/>
  <c r="AR12" i="13" s="1"/>
  <c r="AK14" i="13"/>
  <c r="AN13" i="13"/>
  <c r="AL13" i="13"/>
  <c r="AM13" i="13" s="1"/>
  <c r="AP12" i="13" l="1"/>
  <c r="AQ12" i="13" s="1"/>
  <c r="AO13" i="13"/>
  <c r="AR13" i="13" s="1"/>
  <c r="AK15" i="13"/>
  <c r="AN14" i="13"/>
  <c r="AL14" i="13"/>
  <c r="AM14" i="13" s="1"/>
  <c r="AO14" i="13" l="1"/>
  <c r="AR14" i="13" s="1"/>
  <c r="AP13" i="13"/>
  <c r="AQ13" i="13" s="1"/>
  <c r="AK16" i="13"/>
  <c r="AN15" i="13"/>
  <c r="AL15" i="13"/>
  <c r="AM15" i="13" s="1"/>
  <c r="AP14" i="13" l="1"/>
  <c r="AQ14" i="13" s="1"/>
  <c r="AO15" i="13"/>
  <c r="AR15" i="13" s="1"/>
  <c r="AK17" i="13"/>
  <c r="AN16" i="13"/>
  <c r="AL16" i="13"/>
  <c r="AM16" i="13" s="1"/>
  <c r="AO16" i="13" l="1"/>
  <c r="AR16" i="13" s="1"/>
  <c r="AP15" i="13"/>
  <c r="AQ15" i="13" s="1"/>
  <c r="AK18" i="13"/>
  <c r="AN17" i="13"/>
  <c r="AL17" i="13"/>
  <c r="AM17" i="13" s="1"/>
  <c r="AP16" i="13" l="1"/>
  <c r="AQ16" i="13" s="1"/>
  <c r="AO17" i="13"/>
  <c r="AR17" i="13" s="1"/>
  <c r="AK19" i="13"/>
  <c r="AN18" i="13"/>
  <c r="AL18" i="13"/>
  <c r="AM18" i="13" s="1"/>
  <c r="AO18" i="13" l="1"/>
  <c r="AO19" i="13" s="1"/>
  <c r="AP17" i="13"/>
  <c r="AQ17" i="13" s="1"/>
  <c r="AN19" i="13"/>
  <c r="AK20" i="13"/>
  <c r="AL19" i="13"/>
  <c r="AM19" i="13" s="1"/>
  <c r="AR18" i="13"/>
  <c r="AP18" i="13" l="1"/>
  <c r="AQ18" i="13" s="1"/>
  <c r="AR19" i="13"/>
  <c r="AP19" i="13"/>
  <c r="AQ19" i="13" s="1"/>
  <c r="AO20" i="13"/>
  <c r="AK21" i="13"/>
  <c r="AN20" i="13"/>
  <c r="AL20" i="13"/>
  <c r="AM20" i="13" s="1"/>
  <c r="AK22" i="13" l="1"/>
  <c r="AN21" i="13"/>
  <c r="AL21" i="13"/>
  <c r="AM21" i="13" s="1"/>
  <c r="AP20" i="13"/>
  <c r="AQ20" i="13" s="1"/>
  <c r="AR20" i="13"/>
  <c r="AO21" i="13"/>
  <c r="AP21" i="13" l="1"/>
  <c r="AQ21" i="13" s="1"/>
  <c r="AR21" i="13"/>
  <c r="AO22" i="13"/>
  <c r="AN22" i="13"/>
  <c r="AK23" i="13"/>
  <c r="AL22" i="13"/>
  <c r="AM22" i="13" s="1"/>
  <c r="AK24" i="13" l="1"/>
  <c r="AN23" i="13"/>
  <c r="AL23" i="13"/>
  <c r="AM23" i="13" s="1"/>
  <c r="AP22" i="13"/>
  <c r="AQ22" i="13" s="1"/>
  <c r="AR22" i="13"/>
  <c r="AO23" i="13"/>
  <c r="AR23" i="13" l="1"/>
  <c r="AO24" i="13"/>
  <c r="AP23" i="13"/>
  <c r="AQ23" i="13" s="1"/>
  <c r="AK25" i="13"/>
  <c r="AN24" i="13"/>
  <c r="AL24" i="13"/>
  <c r="AM24" i="13" s="1"/>
  <c r="AK26" i="13" l="1"/>
  <c r="AL25" i="13"/>
  <c r="AM25" i="13" s="1"/>
  <c r="AN25" i="13" s="1"/>
  <c r="AP24" i="13"/>
  <c r="AQ24" i="13" s="1"/>
  <c r="AR24" i="13"/>
  <c r="AO25" i="13"/>
  <c r="AP25" i="13" l="1"/>
  <c r="AQ25" i="13" s="1"/>
  <c r="AO26" i="13"/>
  <c r="AR25" i="13"/>
  <c r="AK27" i="13"/>
  <c r="AN26" i="13"/>
  <c r="AL26" i="13"/>
  <c r="AM26" i="13" s="1"/>
  <c r="AK28" i="13" l="1"/>
  <c r="AN27" i="13"/>
  <c r="AL27" i="13"/>
  <c r="AM27" i="13" s="1"/>
  <c r="AP26" i="13"/>
  <c r="AQ26" i="13" s="1"/>
  <c r="AR26" i="13"/>
  <c r="AO27" i="13"/>
  <c r="AP27" i="13" l="1"/>
  <c r="AQ27" i="13" s="1"/>
  <c r="AO28" i="13"/>
  <c r="AR27" i="13"/>
  <c r="AK29" i="13"/>
  <c r="AN28" i="13"/>
  <c r="AL28" i="13"/>
  <c r="AM28" i="13" s="1"/>
  <c r="AK30" i="13" l="1"/>
  <c r="AN29" i="13"/>
  <c r="AL29" i="13"/>
  <c r="AM29" i="13" s="1"/>
  <c r="AP28" i="13"/>
  <c r="AQ28" i="13" s="1"/>
  <c r="AR28" i="13"/>
  <c r="AO29" i="13"/>
  <c r="AO30" i="13" l="1"/>
  <c r="AR29" i="13"/>
  <c r="AP29" i="13"/>
  <c r="AQ29" i="13" s="1"/>
  <c r="AK31" i="13"/>
  <c r="AN30" i="13"/>
  <c r="AL30" i="13"/>
  <c r="AM30" i="13" s="1"/>
  <c r="AP30" i="13" l="1"/>
  <c r="AQ30" i="13" s="1"/>
  <c r="AO31" i="13"/>
  <c r="AR30" i="13"/>
  <c r="AN31" i="13"/>
  <c r="AK32" i="13"/>
  <c r="AL31" i="13"/>
  <c r="AM31" i="13" s="1"/>
  <c r="AK33" i="13" l="1"/>
  <c r="AN32" i="13"/>
  <c r="AL32" i="13"/>
  <c r="AM32" i="13" s="1"/>
  <c r="AO32" i="13"/>
  <c r="AR31" i="13"/>
  <c r="AP31" i="13"/>
  <c r="AQ31" i="13" s="1"/>
  <c r="AP32" i="13" l="1"/>
  <c r="AQ32" i="13" s="1"/>
  <c r="AO33" i="13"/>
  <c r="AR32" i="13"/>
  <c r="AN33" i="13"/>
  <c r="AK34" i="13"/>
  <c r="AL33" i="13"/>
  <c r="AM33" i="13" s="1"/>
  <c r="AK35" i="13" l="1"/>
  <c r="AL34" i="13"/>
  <c r="AM34" i="13" s="1"/>
  <c r="AN34" i="13" s="1"/>
  <c r="AO34" i="13"/>
  <c r="AP33" i="13"/>
  <c r="AQ33" i="13" s="1"/>
  <c r="AR33" i="13"/>
  <c r="AP34" i="13" l="1"/>
  <c r="AQ34" i="13" s="1"/>
  <c r="AR34" i="13" s="1"/>
  <c r="AO35" i="13"/>
  <c r="AK36" i="13"/>
  <c r="AL35" i="13"/>
  <c r="AM35" i="13" s="1"/>
  <c r="AN35" i="13" s="1"/>
  <c r="AM38" i="13" l="1" a="1"/>
  <c r="AM38" i="13" s="1"/>
  <c r="AK41" i="13"/>
  <c r="AL36" i="13"/>
  <c r="AM36" i="13" s="1"/>
  <c r="AN36" i="13" s="1"/>
  <c r="AO36" i="13"/>
  <c r="AP35" i="13"/>
  <c r="AQ35" i="13" s="1"/>
  <c r="AR35" i="13" s="1"/>
  <c r="AQ38" i="13" l="1" a="1"/>
  <c r="AQ38" i="13" s="1"/>
  <c r="AK39" i="13" s="1"/>
  <c r="AM41" i="13" a="1"/>
  <c r="AM41" i="13" s="1"/>
  <c r="AO41" i="13"/>
  <c r="AP36" i="13"/>
  <c r="AQ36" i="13" s="1"/>
  <c r="AR36" i="13" s="1"/>
  <c r="AQ41" i="13" l="1" a="1"/>
  <c r="AQ41" i="13" s="1"/>
  <c r="AK42" i="13" s="1"/>
  <c r="D28" i="13" s="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2">
    <bk>
      <extLst>
        <ext uri="{3e2802c4-a4d2-4d8b-9148-e3be6c30e623}">
          <xlrd:rvb i="0"/>
        </ext>
      </extLst>
    </bk>
    <bk>
      <extLst>
        <ext uri="{3e2802c4-a4d2-4d8b-9148-e3be6c30e623}">
          <xlrd:rvb i="1"/>
        </ext>
      </extLst>
    </bk>
  </futureMetadata>
  <cellMetadata count="1">
    <bk>
      <rc t="1" v="0"/>
    </bk>
  </cellMetadata>
  <valueMetadata count="2">
    <bk>
      <rc t="2" v="0"/>
    </bk>
    <bk>
      <rc t="2" v="1"/>
    </bk>
  </valueMetadata>
</metadata>
</file>

<file path=xl/sharedStrings.xml><?xml version="1.0" encoding="utf-8"?>
<sst xmlns="http://schemas.openxmlformats.org/spreadsheetml/2006/main" count="184" uniqueCount="136">
  <si>
    <t>Money in Excel</t>
  </si>
  <si>
    <t>This template helps you see all your financial accounts in one place, make a plan, and reach your financial goals</t>
  </si>
  <si>
    <t>Automatically import your transactions</t>
  </si>
  <si>
    <t>Keep a personal record of your finances</t>
  </si>
  <si>
    <t>Understand your financial habits</t>
  </si>
  <si>
    <t>Personalize your information for your needs</t>
  </si>
  <si>
    <t>Did you know?</t>
  </si>
  <si>
    <t>You must trust the Excel add-in to access Money in Excel. (The add-in is to the right of the spreadsheet.)</t>
  </si>
  <si>
    <t>Arrow: scroll down to learn more</t>
  </si>
  <si>
    <t>1.Add accounts to Money in Excel</t>
  </si>
  <si>
    <t>2.Customize your categories to reflect your spending</t>
  </si>
  <si>
    <t>Arrow: keep scrolling</t>
  </si>
  <si>
    <t>3. Quickly switch sheets and glean information with the Money in Excel pane</t>
  </si>
  <si>
    <t>4.Get a clear view and make a plan with templates</t>
  </si>
  <si>
    <t>5. See how spending habits add up, make changes, and reach your financial goals</t>
  </si>
  <si>
    <t>Learn how to get started with Money in Excel</t>
  </si>
  <si>
    <t>Follow these tips and instructions to get the most out of your workbook</t>
  </si>
  <si>
    <t>Get started</t>
  </si>
  <si>
    <t>Make sure the Money in Excel pane is open. If it's not, click the Money in Excel icon in on the upper right corner of your ribbon.</t>
  </si>
  <si>
    <t>Trust the add-in</t>
  </si>
  <si>
    <t>Sign in with a Microsoft 365 Family or Personal account</t>
  </si>
  <si>
    <t>Connect a primary financial account</t>
  </si>
  <si>
    <t>Categorize your transactions in the Categories sheet</t>
  </si>
  <si>
    <t>Update your workbook to sync your recent transactions</t>
  </si>
  <si>
    <t>Note: Money in Excel only works on desktop or web, not on mobile</t>
  </si>
  <si>
    <t>Save your workbook</t>
  </si>
  <si>
    <t>Save your workbook before closing the file</t>
  </si>
  <si>
    <t>Name your workbook by selecting "Save as" and renaming the file</t>
  </si>
  <si>
    <t>Save your file in a secure location</t>
  </si>
  <si>
    <t>Come back to that location when you're ready to use Money in Excel</t>
  </si>
  <si>
    <t>Note: To share your Money in Excel workbook, the recipient needs to download the Money in Excel template, sign in with your Microsoft account credentials, and have access to your workbook (online or a local copy)</t>
  </si>
  <si>
    <t>Sheets + Money in Excel pane</t>
  </si>
  <si>
    <t>The Money in Excel pane sits to the right of the spreadsheet and is the "brain" of the workbook</t>
  </si>
  <si>
    <t>The Money in Excel pane needs to be open in order to update your workbook with new transactions, capture changes you make to your templates, and view personalized insights on your spending</t>
  </si>
  <si>
    <t>You can also add new templates from the Money in Excel pane for Recurring Expenses and Net Worth</t>
  </si>
  <si>
    <t>Transactions sheet</t>
  </si>
  <si>
    <t>Your transactions sheet shows transactions from financial accounts you have connected. The Money in Excel pane will tell you when there are new transactions to update. In order for updates to work correctly, you cannot add columns or rows to the table.</t>
  </si>
  <si>
    <t>Review your transactions. All transactions have already been categorized, but you can change the Category and Merchant names.</t>
  </si>
  <si>
    <t>Do not delete your Transactions spreadsheet as that will affect all of your other sheets</t>
  </si>
  <si>
    <t>Categories sheet</t>
  </si>
  <si>
    <t>There are 18 Default Categories that cannot be changed</t>
  </si>
  <si>
    <t>You can add custom categories. Be sure to include a Category Type.</t>
  </si>
  <si>
    <t>The categories on this spreadsheet are reflected in "Category" column on "Transactions" spreadsheet</t>
  </si>
  <si>
    <t>Do not delete your Categories spreadsheet as that will affect all your other sheets</t>
  </si>
  <si>
    <t>Snapshot</t>
  </si>
  <si>
    <t>Choose month below</t>
  </si>
  <si>
    <t>See your spending trends month over month with easy to read graphs. To switch months, click on the blue date box to the right.</t>
  </si>
  <si>
    <t>Monthly Summary</t>
  </si>
  <si>
    <t>Category</t>
  </si>
  <si>
    <t>Count</t>
  </si>
  <si>
    <t>Rank</t>
  </si>
  <si>
    <t>Order</t>
  </si>
  <si>
    <t>$</t>
  </si>
  <si>
    <t>Display Axis</t>
  </si>
  <si>
    <t>Current Mon.</t>
  </si>
  <si>
    <t>Max Date</t>
  </si>
  <si>
    <t>Last Mon.</t>
  </si>
  <si>
    <t>Merchants</t>
  </si>
  <si>
    <t>Trans Count</t>
  </si>
  <si>
    <t>Trans Rank</t>
  </si>
  <si>
    <t>$ Rank</t>
  </si>
  <si>
    <t>Input</t>
  </si>
  <si>
    <t>Month Filter</t>
  </si>
  <si>
    <t>Current vs. previous month spending</t>
  </si>
  <si>
    <t>This month's top spending categories</t>
  </si>
  <si>
    <t>Difference</t>
  </si>
  <si>
    <t>Total</t>
  </si>
  <si>
    <t>Total spending</t>
  </si>
  <si>
    <t>Cumulative spending throughout month</t>
  </si>
  <si>
    <t>Frequented merchants</t>
  </si>
  <si>
    <t>Merchants where the most was spent</t>
  </si>
  <si>
    <t>Merchant</t>
  </si>
  <si>
    <t>Total cost</t>
  </si>
  <si>
    <t>Transactions</t>
  </si>
  <si>
    <r>
      <t xml:space="preserve">Transactions from your added accounts are automatically imported here. Click </t>
    </r>
    <r>
      <rPr>
        <b/>
        <sz val="12"/>
        <color theme="1" tint="0.249977111117893"/>
        <rFont val="Calibri"/>
        <family val="2"/>
        <scheme val="minor"/>
      </rPr>
      <t>Update</t>
    </r>
    <r>
      <rPr>
        <sz val="12"/>
        <color theme="1" tint="0.249977111117893"/>
        <rFont val="Calibri"/>
        <family val="2"/>
        <scheme val="minor"/>
      </rPr>
      <t xml:space="preserve"> in the task pane to import more transactions. Edit the </t>
    </r>
    <r>
      <rPr>
        <b/>
        <sz val="12"/>
        <color theme="1" tint="0.249977111117893"/>
        <rFont val="Calibri"/>
        <family val="2"/>
        <scheme val="minor"/>
      </rPr>
      <t>Merchant</t>
    </r>
    <r>
      <rPr>
        <sz val="12"/>
        <color theme="1" tint="0.249977111117893"/>
        <rFont val="Calibri"/>
        <family val="2"/>
        <scheme val="minor"/>
      </rPr>
      <t xml:space="preserve"> and </t>
    </r>
    <r>
      <rPr>
        <b/>
        <sz val="12"/>
        <color theme="1" tint="0.249977111117893"/>
        <rFont val="Calibri"/>
        <family val="2"/>
        <scheme val="minor"/>
      </rPr>
      <t>Category</t>
    </r>
    <r>
      <rPr>
        <sz val="12"/>
        <color theme="1" tint="0.249977111117893"/>
        <rFont val="Calibri"/>
        <family val="2"/>
        <scheme val="minor"/>
      </rPr>
      <t xml:space="preserve"> columns to better reflect where and how you spend your money.</t>
    </r>
  </si>
  <si>
    <t>Date</t>
  </si>
  <si>
    <t>Amount $</t>
  </si>
  <si>
    <t>Account</t>
  </si>
  <si>
    <t>Account Number</t>
  </si>
  <si>
    <t>Institution</t>
  </si>
  <si>
    <t>Transaction_ID</t>
  </si>
  <si>
    <t>Account_ID</t>
  </si>
  <si>
    <t>Institution_ID</t>
  </si>
  <si>
    <t>Category Type</t>
  </si>
  <si>
    <t>Date_Day</t>
  </si>
  <si>
    <t>Date_Month</t>
  </si>
  <si>
    <t>Date_Year</t>
  </si>
  <si>
    <t>Beginning of Week</t>
  </si>
  <si>
    <t>Month</t>
  </si>
  <si>
    <t>Restaurants/Dining</t>
  </si>
  <si>
    <t>Shopping</t>
  </si>
  <si>
    <t>Misc</t>
  </si>
  <si>
    <t>Groceries</t>
  </si>
  <si>
    <t>Travel</t>
  </si>
  <si>
    <t>Transfer</t>
  </si>
  <si>
    <t>Health/Fitness</t>
  </si>
  <si>
    <t>Auto/Transport</t>
  </si>
  <si>
    <t>Uncategorized</t>
  </si>
  <si>
    <t>Bills/Utilities</t>
  </si>
  <si>
    <t>Home</t>
  </si>
  <si>
    <t>Professional Services</t>
  </si>
  <si>
    <t>Refund</t>
  </si>
  <si>
    <t>Payment</t>
  </si>
  <si>
    <t>Income</t>
  </si>
  <si>
    <t>Entertainment</t>
  </si>
  <si>
    <t>Fees/Charges</t>
  </si>
  <si>
    <t>ID</t>
  </si>
  <si>
    <t>Institution name</t>
  </si>
  <si>
    <t>Institution nickname</t>
  </si>
  <si>
    <t>Institution ID</t>
  </si>
  <si>
    <t>Account#</t>
  </si>
  <si>
    <t>Account name</t>
  </si>
  <si>
    <t>Account nickname</t>
  </si>
  <si>
    <t>Categories</t>
  </si>
  <si>
    <t>Create and edit categories in the blue cells (below the default categories) to fit your specific financial needs. Make transactions glanceable across every sheet.</t>
  </si>
  <si>
    <t>Id</t>
  </si>
  <si>
    <t>Category Name</t>
  </si>
  <si>
    <t>Yes / No</t>
  </si>
  <si>
    <t>Full Categories</t>
  </si>
  <si>
    <t>Clean Categories</t>
  </si>
  <si>
    <r>
      <t xml:space="preserve">
Default categories
</t>
    </r>
    <r>
      <rPr>
        <sz val="12"/>
        <color theme="1" tint="0.249977111117893"/>
        <rFont val="Calibri"/>
        <family val="2"/>
        <scheme val="minor"/>
      </rPr>
      <t>These categories cannot be edited.</t>
    </r>
  </si>
  <si>
    <t>Expense</t>
  </si>
  <si>
    <t>Mortgage/Rent</t>
  </si>
  <si>
    <r>
      <t xml:space="preserve">
Custom categories
</t>
    </r>
    <r>
      <rPr>
        <sz val="12"/>
        <color theme="1" tint="0.249977111117893"/>
        <rFont val="Calibri"/>
        <family val="2"/>
        <scheme val="minor"/>
      </rPr>
      <t>Add your own categories in column D and set the category type in column E.</t>
    </r>
    <r>
      <rPr>
        <b/>
        <sz val="16"/>
        <color theme="1" tint="0.249977111117893"/>
        <rFont val="Calibri"/>
        <family val="2"/>
        <scheme val="minor"/>
      </rPr>
      <t xml:space="preserve">
</t>
    </r>
    <r>
      <rPr>
        <sz val="12"/>
        <color theme="1" tint="0.249977111117893"/>
        <rFont val="Calibri"/>
        <family val="2"/>
        <scheme val="minor"/>
      </rPr>
      <t xml:space="preserve">
We'll remove duplicate categories automatically.</t>
    </r>
  </si>
  <si>
    <t>Category name</t>
  </si>
  <si>
    <t>Category type</t>
  </si>
  <si>
    <t>Default</t>
  </si>
  <si>
    <t>Subcategory name</t>
  </si>
  <si>
    <t>Category ID</t>
  </si>
  <si>
    <t>Add custom categories and subcategories below, then assign them to your transactions in the transactions sheet. You can only edit or delete the categories and subcategories you've added.</t>
  </si>
  <si>
    <t>Add custom categories in the empty rows below the default categories.
Make sure to select expenses, income, or transfers under category type.</t>
  </si>
  <si>
    <t>Subcategories</t>
  </si>
  <si>
    <t>To add custom subcategories in the table below, select a category from the
dropdown menu and add the related subcategory in the next column.</t>
  </si>
  <si>
    <t>Subcategory</t>
  </si>
  <si>
    <t>January 2021</t>
  </si>
  <si>
    <t>sam.sword04@gmail.com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</si>
</sst>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1">
    <numFmt numFmtId="164" formatCode="&quot;$&quot;#,##0_);[Red]\(&quot;$&quot;#,##0\)"/>
    <numFmt numFmtId="165" formatCode="&quot;$&quot;#,##0.00"/>
    <numFmt numFmtId="166" formatCode="_([$$-409]* #,##0_);_([$$-409]* \(#,##0\);_([$$-409]* &quot;-&quot;??_);_(@_)"/>
    <numFmt numFmtId="167" formatCode="mm/dd/yyyy"/>
    <numFmt numFmtId="168" formatCode="0000"/>
    <numFmt numFmtId="169" formatCode="[$-409]mmm\-yy;@"/>
    <numFmt numFmtId="170" formatCode="[$-409]mmmm\-yy;@"/>
    <numFmt numFmtId="171" formatCode="0.0%"/>
    <numFmt numFmtId="172" formatCode="&quot;$&quot;#,##0"/>
    <numFmt numFmtId="173" formatCode="mmmm\ yyyy"/>
    <numFmt numFmtId="174" formatCode="m/d/yyyy"/>
  </numFmts>
  <fonts count="36" x14ac:knownFonts="1">
    <font>
      <sz val="11"/>
      <color theme="1"/>
      <name val="Calibri"/>
      <family val="2"/>
      <scheme val="minor"/>
    </font>
    <font>
      <u/>
      <sz val="11"/>
      <color theme="10"/>
      <name val="Calibri"/>
      <family val="2"/>
      <scheme val="minor"/>
    </font>
    <font>
      <sz val="11"/>
      <color theme="0"/>
      <name val="Calibri"/>
      <family val="2"/>
      <scheme val="minor"/>
    </font>
    <font>
      <sz val="11"/>
      <color theme="1" tint="0.249977111117893"/>
      <name val="Calibri"/>
      <family val="2"/>
      <scheme val="minor"/>
    </font>
    <font>
      <sz val="28"/>
      <color theme="1" tint="0.249977111117893"/>
      <name val="Calibri"/>
      <family val="2"/>
      <scheme val="minor"/>
    </font>
    <font>
      <b/>
      <sz val="11"/>
      <color theme="1"/>
      <name val="Calibri"/>
      <family val="2"/>
      <scheme val="minor"/>
    </font>
    <font>
      <b/>
      <u/>
      <sz val="14"/>
      <color theme="1"/>
      <name val="Calibri"/>
      <family val="2"/>
      <scheme val="minor"/>
    </font>
    <font>
      <sz val="12"/>
      <name val="Calibri"/>
      <family val="2"/>
      <scheme val="minor"/>
    </font>
    <font>
      <sz val="11"/>
      <color rgb="FF0000FF"/>
      <name val="Calibri"/>
      <family val="2"/>
      <scheme val="minor"/>
    </font>
    <font>
      <b/>
      <sz val="14"/>
      <color theme="1"/>
      <name val="Calibri"/>
      <family val="2"/>
      <scheme val="minor"/>
    </font>
    <font>
      <sz val="12"/>
      <color theme="1"/>
      <name val="Calibri"/>
      <family val="2"/>
      <scheme val="minor"/>
    </font>
    <font>
      <sz val="11"/>
      <name val="Calibri"/>
      <family val="2"/>
      <scheme val="minor"/>
    </font>
    <font>
      <sz val="14"/>
      <color theme="1"/>
      <name val="Calibri"/>
      <family val="2"/>
      <scheme val="minor"/>
    </font>
    <font>
      <sz val="11"/>
      <color rgb="FF0078D4"/>
      <name val="Calibri"/>
      <family val="2"/>
      <scheme val="minor"/>
    </font>
    <font>
      <sz val="11"/>
      <color rgb="FF7030A0"/>
      <name val="Calibri"/>
      <family val="2"/>
      <scheme val="minor"/>
    </font>
    <font>
      <b/>
      <u/>
      <sz val="12"/>
      <color theme="1"/>
      <name val="Calibri"/>
      <family val="2"/>
      <scheme val="minor"/>
    </font>
    <font>
      <b/>
      <u/>
      <sz val="11"/>
      <color theme="10"/>
      <name val="Calibri"/>
      <family val="2"/>
      <scheme val="minor"/>
    </font>
    <font>
      <b/>
      <sz val="12"/>
      <color theme="1"/>
      <name val="Calibri"/>
      <family val="2"/>
      <scheme val="minor"/>
    </font>
    <font>
      <i/>
      <sz val="11"/>
      <color theme="1"/>
      <name val="Calibri"/>
      <family val="2"/>
      <scheme val="minor"/>
    </font>
    <font>
      <b/>
      <sz val="11"/>
      <color theme="1" tint="0.249977111117893"/>
      <name val="Calibri"/>
      <family val="2"/>
      <scheme val="minor"/>
    </font>
    <font>
      <b/>
      <sz val="24"/>
      <color rgb="FF2C7B50"/>
      <name val="Calibri"/>
      <family val="2"/>
      <scheme val="minor"/>
    </font>
    <font>
      <sz val="11"/>
      <color rgb="FF2C7B50"/>
      <name val="Calibri"/>
      <family val="2"/>
      <scheme val="minor"/>
    </font>
    <font>
      <sz val="12"/>
      <color theme="1" tint="0.249977111117893"/>
      <name val="Calibri"/>
      <family val="2"/>
      <scheme val="minor"/>
    </font>
    <font>
      <b/>
      <sz val="12"/>
      <color theme="1" tint="0.249977111117893"/>
      <name val="Calibri"/>
      <family val="2"/>
      <scheme val="minor"/>
    </font>
    <font>
      <b/>
      <sz val="14"/>
      <name val="Calibri"/>
      <family val="2"/>
      <scheme val="minor"/>
    </font>
    <font>
      <b/>
      <sz val="12"/>
      <name val="Calibri"/>
      <family val="2"/>
      <scheme val="minor"/>
    </font>
    <font>
      <b/>
      <sz val="11"/>
      <name val="Calibri"/>
      <family val="2"/>
      <scheme val="minor"/>
    </font>
    <font>
      <sz val="11"/>
      <color rgb="FF3078CD"/>
      <name val="Calibri"/>
      <family val="2"/>
      <scheme val="minor"/>
    </font>
    <font>
      <b/>
      <sz val="16"/>
      <color theme="1" tint="0.249977111117893"/>
      <name val="Calibri"/>
      <family val="2"/>
      <scheme val="minor"/>
    </font>
    <font>
      <sz val="12"/>
      <color theme="1" tint="0.499984740745262"/>
      <name val="Calibri"/>
      <family val="2"/>
      <scheme val="minor"/>
    </font>
    <font>
      <sz val="12"/>
      <color theme="4"/>
      <name val="Calibri"/>
      <family val="2"/>
      <scheme val="minor"/>
    </font>
    <font>
      <sz val="12"/>
      <color theme="1" tint="0.34998626667073579"/>
      <name val="Calibri"/>
      <family val="2"/>
      <scheme val="minor"/>
    </font>
    <font>
      <b/>
      <sz val="11"/>
      <color rgb="FF3078CD"/>
      <name val="Calibri"/>
      <family val="2"/>
      <scheme val="minor"/>
    </font>
    <font>
      <sz val="28"/>
      <color rgb="FF000000"/>
      <name val="Calibri"/>
      <family val="2"/>
      <scheme val="minor"/>
    </font>
    <font>
      <sz val="12"/>
      <color rgb="FF000000"/>
      <name val="Calibri"/>
      <family val="2"/>
      <scheme val="minor"/>
    </font>
    <font>
      <sz val="11"/>
      <color rgb="FF000000"/>
      <name val="Calibri"/>
      <family val="2"/>
      <scheme val="minor"/>
    </font>
  </fonts>
  <fills count="20">
    <fill>
      <patternFill patternType="none"/>
    </fill>
    <fill>
      <patternFill patternType="gray125"/>
    </fill>
    <fill>
      <patternFill patternType="solid">
        <fgColor rgb="FFFFFFFF"/>
        <bgColor indexed="64"/>
      </patternFill>
    </fill>
    <fill>
      <patternFill patternType="solid">
        <fgColor theme="0" tint="-0.14999847407452621"/>
        <bgColor indexed="64"/>
      </patternFill>
    </fill>
    <fill>
      <patternFill patternType="solid">
        <fgColor rgb="FFF0F8FF"/>
        <bgColor indexed="64"/>
      </patternFill>
    </fill>
    <fill>
      <patternFill patternType="solid">
        <fgColor rgb="FFA0D7FF"/>
        <bgColor indexed="64"/>
      </patternFill>
    </fill>
    <fill>
      <patternFill patternType="solid">
        <fgColor theme="0"/>
        <bgColor indexed="64"/>
      </patternFill>
    </fill>
    <fill>
      <patternFill patternType="solid">
        <fgColor rgb="FF00AE56"/>
        <bgColor indexed="64"/>
      </patternFill>
    </fill>
    <fill>
      <patternFill patternType="solid">
        <fgColor rgb="FFD9D9D9"/>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rgb="FF1D4E88"/>
        <bgColor indexed="64"/>
      </patternFill>
    </fill>
    <fill>
      <patternFill patternType="solid">
        <fgColor rgb="FF33A8B8"/>
        <bgColor indexed="64"/>
      </patternFill>
    </fill>
    <fill>
      <patternFill patternType="solid">
        <fgColor rgb="FF3078CD"/>
        <bgColor indexed="64"/>
      </patternFill>
    </fill>
    <fill>
      <patternFill patternType="solid">
        <fgColor rgb="FFF3AD59"/>
        <bgColor indexed="64"/>
      </patternFill>
    </fill>
    <fill>
      <patternFill patternType="solid">
        <fgColor rgb="FF668A95"/>
        <bgColor indexed="64"/>
      </patternFill>
    </fill>
    <fill>
      <patternFill patternType="solid">
        <fgColor rgb="FFB9D272"/>
        <bgColor indexed="64"/>
      </patternFill>
    </fill>
    <fill>
      <patternFill patternType="solid">
        <fgColor rgb="FFC9DFFA"/>
        <bgColor indexed="64"/>
      </patternFill>
    </fill>
    <fill>
      <patternFill patternType="solid">
        <fgColor rgb="FF4EAA5E"/>
        <bgColor indexed="64"/>
      </patternFill>
    </fill>
    <fill>
      <patternFill patternType="solid">
        <fgColor rgb="FFE1F0D9"/>
        <bgColor indexed="64"/>
      </patternFill>
    </fill>
  </fills>
  <borders count="30">
    <border>
      <left/>
      <right/>
      <top/>
      <bottom/>
      <diagonal/>
    </border>
    <border>
      <left/>
      <right/>
      <top style="thin">
        <color indexed="64"/>
      </top>
      <bottom/>
      <diagonal/>
    </border>
    <border>
      <left style="thin">
        <color theme="0" tint="-0.249977111117893"/>
      </left>
      <right/>
      <top/>
      <bottom/>
      <diagonal/>
    </border>
    <border>
      <left style="thin">
        <color theme="0" tint="-0.249977111117893"/>
      </left>
      <right/>
      <top style="thin">
        <color theme="0" tint="-0.249977111117893"/>
      </top>
      <bottom/>
      <diagonal/>
    </border>
    <border>
      <left/>
      <right/>
      <top style="thin">
        <color theme="0" tint="-0.249977111117893"/>
      </top>
      <bottom/>
      <diagonal/>
    </border>
    <border>
      <left/>
      <right style="thin">
        <color theme="0" tint="-0.249977111117893"/>
      </right>
      <top/>
      <bottom/>
      <diagonal/>
    </border>
    <border>
      <left/>
      <right/>
      <top style="thin">
        <color theme="0" tint="-0.34998626667073579"/>
      </top>
      <bottom style="thin">
        <color theme="0" tint="-0.34998626667073579"/>
      </bottom>
      <diagonal/>
    </border>
    <border>
      <left/>
      <right/>
      <top/>
      <bottom style="medium">
        <color theme="0" tint="-0.499984740745262"/>
      </bottom>
      <diagonal/>
    </border>
    <border>
      <left/>
      <right/>
      <top/>
      <bottom style="thin">
        <color theme="0" tint="-0.34998626667073579"/>
      </bottom>
      <diagonal/>
    </border>
    <border>
      <left/>
      <right/>
      <top style="medium">
        <color theme="0" tint="-0.499984740745262"/>
      </top>
      <bottom/>
      <diagonal/>
    </border>
    <border>
      <left style="thin">
        <color auto="1"/>
      </left>
      <right style="thin">
        <color auto="1"/>
      </right>
      <top/>
      <bottom/>
      <diagonal/>
    </border>
    <border>
      <left style="thin">
        <color auto="1"/>
      </left>
      <right style="thin">
        <color auto="1"/>
      </right>
      <top/>
      <bottom style="medium">
        <color theme="0" tint="-0.499984740745262"/>
      </bottom>
      <diagonal/>
    </border>
    <border>
      <left style="thin">
        <color auto="1"/>
      </left>
      <right style="thin">
        <color auto="1"/>
      </right>
      <top/>
      <bottom style="thin">
        <color theme="0" tint="-0.34998626667073579"/>
      </bottom>
      <diagonal/>
    </border>
    <border>
      <left/>
      <right/>
      <top style="thick">
        <color theme="6"/>
      </top>
      <bottom/>
      <diagonal/>
    </border>
    <border>
      <left style="medium">
        <color rgb="FFD9D9D9"/>
      </left>
      <right/>
      <top style="medium">
        <color rgb="FFD9D9D9"/>
      </top>
      <bottom/>
      <diagonal/>
    </border>
    <border>
      <left/>
      <right/>
      <top style="medium">
        <color rgb="FFD9D9D9"/>
      </top>
      <bottom/>
      <diagonal/>
    </border>
    <border>
      <left/>
      <right style="medium">
        <color rgb="FFD9D9D9"/>
      </right>
      <top style="medium">
        <color rgb="FFD9D9D9"/>
      </top>
      <bottom/>
      <diagonal/>
    </border>
    <border>
      <left style="medium">
        <color rgb="FFD9D9D9"/>
      </left>
      <right/>
      <top/>
      <bottom/>
      <diagonal/>
    </border>
    <border>
      <left/>
      <right style="medium">
        <color rgb="FFD9D9D9"/>
      </right>
      <top/>
      <bottom/>
      <diagonal/>
    </border>
    <border>
      <left style="medium">
        <color rgb="FFD9D9D9"/>
      </left>
      <right/>
      <top/>
      <bottom style="medium">
        <color rgb="FFD9D9D9"/>
      </bottom>
      <diagonal/>
    </border>
    <border>
      <left/>
      <right/>
      <top/>
      <bottom style="medium">
        <color rgb="FFD9D9D9"/>
      </bottom>
      <diagonal/>
    </border>
    <border>
      <left/>
      <right style="medium">
        <color rgb="FFD9D9D9"/>
      </right>
      <top/>
      <bottom style="medium">
        <color rgb="FFD9D9D9"/>
      </bottom>
      <diagonal/>
    </border>
    <border>
      <left style="thick">
        <color rgb="FF75ADF0"/>
      </left>
      <right/>
      <top style="thick">
        <color rgb="FF75ADF0"/>
      </top>
      <bottom style="thick">
        <color rgb="FF75ADF0"/>
      </bottom>
      <diagonal/>
    </border>
    <border>
      <left/>
      <right/>
      <top style="thick">
        <color rgb="FF75ADF0"/>
      </top>
      <bottom style="thick">
        <color rgb="FF75ADF0"/>
      </bottom>
      <diagonal/>
    </border>
    <border>
      <left/>
      <right style="thick">
        <color rgb="FF75ADF0"/>
      </right>
      <top style="thick">
        <color rgb="FF75ADF0"/>
      </top>
      <bottom style="thick">
        <color rgb="FF75ADF0"/>
      </bottom>
      <diagonal/>
    </border>
    <border>
      <left/>
      <right style="thin">
        <color indexed="64"/>
      </right>
      <top style="thin">
        <color theme="0" tint="-0.34998626667073579"/>
      </top>
      <bottom style="thin">
        <color theme="0" tint="-0.34998626667073579"/>
      </bottom>
      <diagonal/>
    </border>
    <border>
      <left/>
      <right/>
      <top/>
      <bottom style="mediumDashed">
        <color auto="1"/>
      </bottom>
      <diagonal/>
    </border>
    <border>
      <left/>
      <right style="thin">
        <color rgb="FFA6A6A6"/>
      </right>
      <top/>
      <bottom/>
      <diagonal/>
    </border>
    <border>
      <left/>
      <right/>
      <top/>
      <bottom style="medium">
        <color rgb="FFB7B7B7"/>
      </bottom>
      <diagonal/>
    </border>
    <border>
      <left/>
      <right/>
      <top/>
      <bottom style="thin">
        <color rgb="FFA6A6A6"/>
      </bottom>
      <diagonal/>
    </border>
  </borders>
  <cellStyleXfs count="2">
    <xf numFmtId="0" fontId="0" fillId="0" borderId="0"/>
    <xf numFmtId="0" fontId="1" fillId="0" borderId="0" applyNumberFormat="0" applyFill="0" applyBorder="0" applyAlignment="0" applyProtection="0"/>
  </cellStyleXfs>
  <cellXfs count="200">
    <xf numFmtId="0" fontId="0" fillId="0" borderId="0" xfId="0"/>
    <xf numFmtId="0" fontId="2" fillId="0" borderId="0" xfId="0" applyFont="1"/>
    <xf numFmtId="0" fontId="2" fillId="0" borderId="0" xfId="0" quotePrefix="1" applyFont="1"/>
    <xf numFmtId="0" fontId="3" fillId="2" borderId="3" xfId="0" applyFont="1" applyFill="1" applyBorder="1" applyAlignment="1">
      <alignment vertical="center"/>
    </xf>
    <xf numFmtId="0" fontId="3" fillId="2" borderId="4" xfId="0" applyFont="1" applyFill="1" applyBorder="1" applyAlignment="1">
      <alignment vertical="center"/>
    </xf>
    <xf numFmtId="0" fontId="3" fillId="7" borderId="4" xfId="0" applyFont="1" applyFill="1" applyBorder="1" applyAlignment="1">
      <alignment vertical="center"/>
    </xf>
    <xf numFmtId="0" fontId="3" fillId="7" borderId="0" xfId="0" applyFont="1" applyFill="1" applyAlignment="1">
      <alignment vertical="center"/>
    </xf>
    <xf numFmtId="0" fontId="3" fillId="2" borderId="0" xfId="0" applyFont="1" applyFill="1" applyAlignment="1">
      <alignment vertical="center"/>
    </xf>
    <xf numFmtId="0" fontId="3" fillId="0" borderId="0" xfId="0" applyFont="1" applyAlignment="1">
      <alignment vertical="center"/>
    </xf>
    <xf numFmtId="0" fontId="0" fillId="2" borderId="2" xfId="0" applyFont="1" applyFill="1" applyBorder="1" applyAlignment="1">
      <alignment vertical="center"/>
    </xf>
    <xf numFmtId="0" fontId="0" fillId="2" borderId="0" xfId="0" applyFont="1" applyFill="1" applyAlignment="1">
      <alignment vertical="center"/>
    </xf>
    <xf numFmtId="0" fontId="5" fillId="0" borderId="0" xfId="0" applyFont="1" applyAlignment="1">
      <alignment horizontal="centerContinuous" wrapText="1"/>
    </xf>
    <xf numFmtId="0" fontId="5" fillId="2" borderId="0" xfId="0" applyFont="1" applyFill="1" applyAlignment="1">
      <alignment horizontal="centerContinuous"/>
    </xf>
    <xf numFmtId="0" fontId="6" fillId="0" borderId="0" xfId="0" applyFont="1" applyAlignment="1">
      <alignment horizontal="center" wrapText="1"/>
    </xf>
    <xf numFmtId="14" fontId="0" fillId="2" borderId="0" xfId="0" applyNumberFormat="1" applyFont="1" applyFill="1"/>
    <xf numFmtId="0" fontId="0" fillId="2" borderId="0" xfId="0" applyFont="1" applyFill="1"/>
    <xf numFmtId="0" fontId="0" fillId="0" borderId="0" xfId="0" applyFont="1"/>
    <xf numFmtId="164" fontId="0" fillId="2" borderId="0" xfId="0" applyNumberFormat="1" applyFont="1" applyFill="1"/>
    <xf numFmtId="0" fontId="1" fillId="2" borderId="0" xfId="1" applyFont="1" applyFill="1"/>
    <xf numFmtId="173" fontId="5" fillId="2" borderId="0" xfId="0" applyNumberFormat="1" applyFont="1" applyFill="1"/>
    <xf numFmtId="0" fontId="0" fillId="2" borderId="0" xfId="0" applyFont="1" applyFill="1" applyAlignment="1">
      <alignment wrapText="1"/>
    </xf>
    <xf numFmtId="167" fontId="0" fillId="2" borderId="0" xfId="0" applyNumberFormat="1" applyFont="1" applyFill="1"/>
    <xf numFmtId="0" fontId="0" fillId="0" borderId="2" xfId="0" applyFont="1" applyBorder="1" applyAlignment="1">
      <alignment vertical="center"/>
    </xf>
    <xf numFmtId="0" fontId="0" fillId="0" borderId="0" xfId="0" applyFont="1" applyAlignment="1">
      <alignment vertical="center"/>
    </xf>
    <xf numFmtId="0" fontId="0" fillId="2" borderId="2" xfId="0" applyFont="1" applyFill="1" applyBorder="1"/>
    <xf numFmtId="0" fontId="8" fillId="2" borderId="0" xfId="0" applyFont="1" applyFill="1"/>
    <xf numFmtId="0" fontId="0" fillId="2" borderId="0" xfId="0" applyFont="1" applyFill="1" applyAlignment="1">
      <alignment horizontal="center"/>
    </xf>
    <xf numFmtId="0" fontId="0" fillId="10" borderId="0" xfId="0" applyFont="1" applyFill="1"/>
    <xf numFmtId="0" fontId="0" fillId="10" borderId="0" xfId="0" applyFont="1" applyFill="1" applyAlignment="1">
      <alignment horizontal="center"/>
    </xf>
    <xf numFmtId="170" fontId="0" fillId="10" borderId="0" xfId="0" applyNumberFormat="1" applyFont="1" applyFill="1"/>
    <xf numFmtId="166" fontId="0" fillId="10" borderId="0" xfId="0" applyNumberFormat="1" applyFont="1" applyFill="1"/>
    <xf numFmtId="166" fontId="0" fillId="2" borderId="0" xfId="0" applyNumberFormat="1" applyFont="1" applyFill="1"/>
    <xf numFmtId="14" fontId="0" fillId="10" borderId="0" xfId="0" applyNumberFormat="1" applyFont="1" applyFill="1"/>
    <xf numFmtId="164" fontId="0" fillId="10" borderId="0" xfId="0" applyNumberFormat="1" applyFont="1" applyFill="1"/>
    <xf numFmtId="172" fontId="3" fillId="10" borderId="0" xfId="0" applyNumberFormat="1" applyFont="1" applyFill="1"/>
    <xf numFmtId="0" fontId="0" fillId="2" borderId="14" xfId="0" applyFont="1" applyFill="1" applyBorder="1"/>
    <xf numFmtId="0" fontId="9" fillId="2" borderId="15" xfId="0" applyFont="1" applyFill="1" applyBorder="1"/>
    <xf numFmtId="0" fontId="0" fillId="2" borderId="15" xfId="0" applyFont="1" applyFill="1" applyBorder="1"/>
    <xf numFmtId="0" fontId="0" fillId="0" borderId="15" xfId="0" applyFont="1" applyBorder="1"/>
    <xf numFmtId="0" fontId="0" fillId="2" borderId="16" xfId="0" applyFont="1" applyFill="1" applyBorder="1"/>
    <xf numFmtId="170" fontId="0" fillId="9" borderId="0" xfId="0" applyNumberFormat="1" applyFont="1" applyFill="1"/>
    <xf numFmtId="170" fontId="0" fillId="0" borderId="0" xfId="0" applyNumberFormat="1" applyFont="1"/>
    <xf numFmtId="172" fontId="0" fillId="10" borderId="0" xfId="0" applyNumberFormat="1" applyFont="1" applyFill="1"/>
    <xf numFmtId="0" fontId="0" fillId="2" borderId="17" xfId="0" applyFont="1" applyFill="1" applyBorder="1"/>
    <xf numFmtId="0" fontId="10" fillId="2" borderId="0" xfId="0" applyFont="1" applyFill="1"/>
    <xf numFmtId="0" fontId="0" fillId="2" borderId="18" xfId="0" applyFont="1" applyFill="1" applyBorder="1"/>
    <xf numFmtId="0" fontId="0" fillId="11" borderId="0" xfId="0" applyFont="1" applyFill="1"/>
    <xf numFmtId="0" fontId="11" fillId="0" borderId="0" xfId="0" applyFont="1" applyAlignment="1">
      <alignment horizontal="left"/>
    </xf>
    <xf numFmtId="0" fontId="11" fillId="0" borderId="0" xfId="0" applyFont="1"/>
    <xf numFmtId="172" fontId="11" fillId="0" borderId="0" xfId="0" applyNumberFormat="1" applyFont="1"/>
    <xf numFmtId="0" fontId="12" fillId="0" borderId="0" xfId="0" applyFont="1"/>
    <xf numFmtId="0" fontId="9" fillId="0" borderId="0" xfId="0" applyFont="1" applyAlignment="1">
      <alignment vertical="center"/>
    </xf>
    <xf numFmtId="0" fontId="0" fillId="2" borderId="0" xfId="0" applyFont="1" applyFill="1" applyAlignment="1">
      <alignment horizontal="left"/>
    </xf>
    <xf numFmtId="172" fontId="0" fillId="0" borderId="0" xfId="0" applyNumberFormat="1" applyFont="1"/>
    <xf numFmtId="0" fontId="13" fillId="10" borderId="0" xfId="0" applyFont="1" applyFill="1"/>
    <xf numFmtId="166" fontId="14" fillId="10" borderId="0" xfId="0" applyNumberFormat="1" applyFont="1" applyFill="1"/>
    <xf numFmtId="0" fontId="0" fillId="12" borderId="0" xfId="0" applyFont="1" applyFill="1"/>
    <xf numFmtId="0" fontId="0" fillId="13" borderId="0" xfId="0" applyFont="1" applyFill="1"/>
    <xf numFmtId="0" fontId="5" fillId="0" borderId="0" xfId="0" applyFont="1"/>
    <xf numFmtId="0" fontId="15" fillId="0" borderId="0" xfId="0" applyFont="1"/>
    <xf numFmtId="0" fontId="9" fillId="0" borderId="0" xfId="0" applyFont="1"/>
    <xf numFmtId="171" fontId="16" fillId="0" borderId="0" xfId="1" applyNumberFormat="1" applyFont="1" applyFill="1" applyBorder="1" applyAlignment="1">
      <alignment horizontal="right" vertical="center"/>
    </xf>
    <xf numFmtId="0" fontId="5" fillId="2" borderId="0" xfId="0" applyFont="1" applyFill="1"/>
    <xf numFmtId="0" fontId="10" fillId="0" borderId="0" xfId="0" applyFont="1"/>
    <xf numFmtId="0" fontId="0" fillId="14" borderId="0" xfId="0" applyFont="1" applyFill="1"/>
    <xf numFmtId="172" fontId="0" fillId="2" borderId="0" xfId="0" applyNumberFormat="1" applyFont="1" applyFill="1"/>
    <xf numFmtId="0" fontId="16" fillId="0" borderId="0" xfId="1" applyFont="1" applyFill="1" applyBorder="1" applyAlignment="1">
      <alignment horizontal="right" vertical="center"/>
    </xf>
    <xf numFmtId="0" fontId="0" fillId="15" borderId="0" xfId="0" applyFont="1" applyFill="1"/>
    <xf numFmtId="0" fontId="9" fillId="0" borderId="0" xfId="0" applyFont="1" applyAlignment="1">
      <alignment horizontal="right" vertical="center"/>
    </xf>
    <xf numFmtId="0" fontId="0" fillId="16" borderId="0" xfId="0" applyFont="1" applyFill="1"/>
    <xf numFmtId="0" fontId="17" fillId="2" borderId="0" xfId="0" applyFont="1" applyFill="1"/>
    <xf numFmtId="172" fontId="17" fillId="2" borderId="0" xfId="0" applyNumberFormat="1" applyFont="1" applyFill="1"/>
    <xf numFmtId="0" fontId="16" fillId="0" borderId="0" xfId="1" applyFont="1" applyFill="1" applyBorder="1" applyAlignment="1"/>
    <xf numFmtId="0" fontId="0" fillId="2" borderId="19" xfId="0" applyFont="1" applyFill="1" applyBorder="1"/>
    <xf numFmtId="0" fontId="0" fillId="2" borderId="20" xfId="0" applyFont="1" applyFill="1" applyBorder="1"/>
    <xf numFmtId="0" fontId="0" fillId="2" borderId="21" xfId="0" applyFont="1" applyFill="1" applyBorder="1"/>
    <xf numFmtId="0" fontId="1" fillId="2" borderId="13" xfId="1" applyFont="1" applyFill="1" applyBorder="1"/>
    <xf numFmtId="0" fontId="0" fillId="2" borderId="13" xfId="0" applyFont="1" applyFill="1" applyBorder="1"/>
    <xf numFmtId="0" fontId="18" fillId="2" borderId="13" xfId="0" applyFont="1" applyFill="1" applyBorder="1" applyAlignment="1">
      <alignment horizontal="centerContinuous"/>
    </xf>
    <xf numFmtId="0" fontId="5" fillId="2" borderId="15" xfId="0" applyFont="1" applyFill="1" applyBorder="1" applyAlignment="1">
      <alignment horizontal="center"/>
    </xf>
    <xf numFmtId="0" fontId="19" fillId="0" borderId="0" xfId="0" applyFont="1"/>
    <xf numFmtId="0" fontId="19" fillId="0" borderId="0" xfId="0" applyFont="1" applyAlignment="1">
      <alignment horizontal="right"/>
    </xf>
    <xf numFmtId="0" fontId="16" fillId="0" borderId="20" xfId="1" applyFont="1" applyFill="1" applyBorder="1" applyAlignment="1"/>
    <xf numFmtId="0" fontId="0" fillId="0" borderId="20" xfId="0" applyFont="1" applyBorder="1"/>
    <xf numFmtId="0" fontId="9" fillId="0" borderId="15" xfId="0" applyFont="1" applyBorder="1"/>
    <xf numFmtId="0" fontId="0" fillId="0" borderId="16" xfId="0" applyFont="1" applyBorder="1"/>
    <xf numFmtId="0" fontId="0" fillId="0" borderId="18" xfId="0" applyFont="1" applyBorder="1"/>
    <xf numFmtId="0" fontId="5" fillId="3" borderId="0" xfId="0" applyFont="1" applyFill="1"/>
    <xf numFmtId="0" fontId="5" fillId="3" borderId="0" xfId="0" applyFont="1" applyFill="1" applyAlignment="1">
      <alignment horizontal="right"/>
    </xf>
    <xf numFmtId="0" fontId="19" fillId="0" borderId="18" xfId="0" applyFont="1" applyBorder="1" applyAlignment="1">
      <alignment horizontal="right"/>
    </xf>
    <xf numFmtId="0" fontId="5" fillId="3" borderId="0" xfId="0" applyFont="1" applyFill="1" applyAlignment="1">
      <alignment horizontal="left"/>
    </xf>
    <xf numFmtId="0" fontId="5" fillId="0" borderId="18" xfId="0" applyFont="1" applyBorder="1" applyAlignment="1">
      <alignment horizontal="right"/>
    </xf>
    <xf numFmtId="0" fontId="11" fillId="2" borderId="0" xfId="0" applyFont="1" applyFill="1"/>
    <xf numFmtId="0" fontId="11" fillId="2" borderId="17" xfId="0" applyFont="1" applyFill="1" applyBorder="1"/>
    <xf numFmtId="0" fontId="0" fillId="0" borderId="1" xfId="0" applyFont="1" applyBorder="1"/>
    <xf numFmtId="172" fontId="0" fillId="0" borderId="1" xfId="0" applyNumberFormat="1" applyFont="1" applyBorder="1"/>
    <xf numFmtId="172" fontId="3" fillId="0" borderId="18" xfId="0" applyNumberFormat="1" applyFont="1" applyBorder="1"/>
    <xf numFmtId="0" fontId="0" fillId="0" borderId="1" xfId="0" applyFont="1" applyBorder="1" applyAlignment="1">
      <alignment horizontal="left"/>
    </xf>
    <xf numFmtId="172" fontId="0" fillId="0" borderId="18" xfId="0" applyNumberFormat="1" applyFont="1" applyBorder="1"/>
    <xf numFmtId="0" fontId="0" fillId="10" borderId="0" xfId="0" applyFont="1" applyFill="1" applyAlignment="1">
      <alignment horizontal="left"/>
    </xf>
    <xf numFmtId="0" fontId="0" fillId="0" borderId="0" xfId="0" applyFont="1" applyAlignment="1">
      <alignment horizontal="left"/>
    </xf>
    <xf numFmtId="0" fontId="17" fillId="0" borderId="0" xfId="0" applyFont="1" applyAlignment="1">
      <alignment vertical="center"/>
    </xf>
    <xf numFmtId="172" fontId="20" fillId="0" borderId="0" xfId="0" applyNumberFormat="1" applyFont="1" applyAlignment="1">
      <alignment vertical="center"/>
    </xf>
    <xf numFmtId="172" fontId="21" fillId="0" borderId="0" xfId="0" applyNumberFormat="1" applyFont="1" applyAlignment="1">
      <alignment vertical="center"/>
    </xf>
    <xf numFmtId="172" fontId="21" fillId="0" borderId="0" xfId="0" applyNumberFormat="1" applyFont="1"/>
    <xf numFmtId="0" fontId="3" fillId="0" borderId="3" xfId="0" applyFont="1" applyBorder="1" applyAlignment="1">
      <alignment vertical="center"/>
    </xf>
    <xf numFmtId="165" fontId="3" fillId="7" borderId="4" xfId="0" applyNumberFormat="1" applyFont="1" applyFill="1" applyBorder="1" applyAlignment="1">
      <alignment vertical="center"/>
    </xf>
    <xf numFmtId="0" fontId="3" fillId="7" borderId="4" xfId="0" applyFont="1" applyFill="1" applyBorder="1" applyAlignment="1">
      <alignment horizontal="right" vertical="center"/>
    </xf>
    <xf numFmtId="0" fontId="3" fillId="7" borderId="5" xfId="0" applyFont="1" applyFill="1" applyBorder="1" applyAlignment="1">
      <alignment vertical="center"/>
    </xf>
    <xf numFmtId="0" fontId="3" fillId="6" borderId="0" xfId="0" applyFont="1" applyFill="1" applyAlignment="1">
      <alignment vertical="center"/>
    </xf>
    <xf numFmtId="0" fontId="3" fillId="6" borderId="0" xfId="0" applyFont="1" applyFill="1" applyAlignment="1">
      <alignment horizontal="right" vertical="center"/>
    </xf>
    <xf numFmtId="0" fontId="0" fillId="6" borderId="0" xfId="0" applyFont="1" applyFill="1" applyAlignment="1">
      <alignment vertical="center"/>
    </xf>
    <xf numFmtId="0" fontId="3" fillId="3" borderId="0" xfId="0" applyFont="1" applyFill="1" applyAlignment="1">
      <alignment vertical="center"/>
    </xf>
    <xf numFmtId="0" fontId="24" fillId="0" borderId="0" xfId="0" applyFont="1"/>
    <xf numFmtId="0" fontId="25" fillId="0" borderId="0" xfId="0" applyFont="1" applyAlignment="1" applyProtection="1">
      <alignment vertical="center"/>
      <protection locked="0"/>
    </xf>
    <xf numFmtId="14" fontId="0" fillId="0" borderId="0" xfId="0" applyNumberFormat="1" applyFont="1" applyAlignment="1">
      <alignment horizontal="left"/>
    </xf>
    <xf numFmtId="0" fontId="27" fillId="0" borderId="0" xfId="0" applyFont="1"/>
    <xf numFmtId="165" fontId="5" fillId="0" borderId="0" xfId="0" applyNumberFormat="1" applyFont="1"/>
    <xf numFmtId="0" fontId="7" fillId="0" borderId="0" xfId="0" applyFont="1" applyFill="1" applyAlignment="1" applyProtection="1">
      <alignment horizontal="left"/>
    </xf>
    <xf numFmtId="0" fontId="7" fillId="0" borderId="0" xfId="0" applyNumberFormat="1" applyFont="1" applyFill="1" applyAlignment="1" applyProtection="1">
      <alignment horizontal="left"/>
    </xf>
    <xf numFmtId="14" fontId="7" fillId="0" borderId="0" xfId="0" applyNumberFormat="1" applyFont="1" applyFill="1" applyAlignment="1" applyProtection="1">
      <alignment horizontal="left"/>
    </xf>
    <xf numFmtId="169" fontId="7" fillId="0" borderId="0" xfId="0" applyNumberFormat="1" applyFont="1" applyFill="1" applyAlignment="1" applyProtection="1">
      <alignment horizontal="left"/>
    </xf>
    <xf numFmtId="165" fontId="0" fillId="0" borderId="0" xfId="0" applyNumberFormat="1" applyFont="1"/>
    <xf numFmtId="0" fontId="26" fillId="0" borderId="0" xfId="0" applyFont="1"/>
    <xf numFmtId="0" fontId="30" fillId="4" borderId="12" xfId="0" applyFont="1" applyFill="1" applyBorder="1" applyProtection="1">
      <protection locked="0"/>
    </xf>
    <xf numFmtId="0" fontId="30" fillId="4" borderId="8" xfId="0" applyFont="1" applyFill="1" applyBorder="1" applyProtection="1">
      <protection locked="0"/>
    </xf>
    <xf numFmtId="0" fontId="31" fillId="0" borderId="0" xfId="0" applyFont="1"/>
    <xf numFmtId="0" fontId="30" fillId="4" borderId="9" xfId="0" applyFont="1" applyFill="1" applyBorder="1" applyProtection="1">
      <protection locked="0"/>
    </xf>
    <xf numFmtId="0" fontId="30" fillId="4" borderId="6" xfId="0" applyFont="1" applyFill="1" applyBorder="1" applyProtection="1">
      <protection locked="0"/>
    </xf>
    <xf numFmtId="0" fontId="30" fillId="4" borderId="25" xfId="0" applyFont="1" applyFill="1" applyBorder="1" applyProtection="1">
      <protection locked="0"/>
    </xf>
    <xf numFmtId="0" fontId="32" fillId="0" borderId="0" xfId="0" applyFont="1" applyAlignment="1" applyProtection="1">
      <alignment vertical="center"/>
      <protection locked="0"/>
    </xf>
    <xf numFmtId="0" fontId="7" fillId="0" borderId="0" xfId="0" applyFont="1" applyFill="1" applyAlignment="1" applyProtection="1">
      <alignment horizontal="left" vertical="center"/>
    </xf>
    <xf numFmtId="0" fontId="7" fillId="0" borderId="0" xfId="0" applyNumberFormat="1" applyFont="1" applyFill="1" applyAlignment="1" applyProtection="1">
      <alignment horizontal="left" vertical="center"/>
    </xf>
    <xf numFmtId="169" fontId="7" fillId="0" borderId="0" xfId="0" applyNumberFormat="1" applyFont="1" applyFill="1" applyAlignment="1" applyProtection="1">
      <alignment horizontal="left" vertical="center"/>
    </xf>
    <xf numFmtId="167" fontId="25" fillId="0" borderId="0" xfId="0" applyNumberFormat="1" applyFont="1" applyAlignment="1" applyProtection="1">
      <alignment vertical="center"/>
    </xf>
    <xf numFmtId="167" fontId="7" fillId="0" borderId="0" xfId="0" applyNumberFormat="1" applyFont="1" applyAlignment="1" applyProtection="1">
      <alignment horizontal="left"/>
    </xf>
    <xf numFmtId="165" fontId="25" fillId="0" borderId="0" xfId="0" applyNumberFormat="1" applyFont="1" applyAlignment="1" applyProtection="1">
      <alignment horizontal="right" vertical="center" indent="2"/>
    </xf>
    <xf numFmtId="0" fontId="25" fillId="0" borderId="0" xfId="0" applyFont="1" applyAlignment="1" applyProtection="1">
      <alignment vertical="center"/>
    </xf>
    <xf numFmtId="168" fontId="25" fillId="0" borderId="0" xfId="0" applyNumberFormat="1" applyFont="1" applyAlignment="1" applyProtection="1">
      <alignment vertical="center"/>
    </xf>
    <xf numFmtId="168" fontId="7" fillId="0" borderId="0" xfId="0" applyNumberFormat="1" applyFont="1" applyAlignment="1" applyProtection="1">
      <alignment horizontal="left"/>
    </xf>
    <xf numFmtId="0" fontId="26" fillId="0" borderId="0" xfId="0" applyFont="1" applyAlignment="1" applyProtection="1">
      <alignment vertical="center"/>
    </xf>
    <xf numFmtId="0" fontId="11" fillId="0" borderId="0" xfId="0" applyFont="1" applyAlignment="1" applyProtection="1">
      <alignment horizontal="left" vertical="center"/>
    </xf>
    <xf numFmtId="49" fontId="0" fillId="0" borderId="0" xfId="0" applyNumberFormat="1"/>
    <xf numFmtId="0" fontId="4" fillId="6" borderId="0" xfId="0" applyFont="1" applyFill="1" applyAlignment="1">
      <alignment wrapText="1"/>
    </xf>
    <xf numFmtId="0" fontId="0" fillId="0" borderId="0" xfId="0" applyFont="1" applyAlignment="1">
      <alignment wrapText="1"/>
    </xf>
    <xf numFmtId="0" fontId="7" fillId="6" borderId="0" xfId="0" applyFont="1" applyFill="1" applyAlignment="1">
      <alignment horizontal="left" vertical="center" wrapText="1"/>
    </xf>
    <xf numFmtId="0" fontId="7" fillId="6" borderId="0" xfId="0" applyFont="1" applyFill="1" applyAlignment="1">
      <alignment vertical="center" wrapText="1"/>
    </xf>
    <xf numFmtId="0" fontId="3" fillId="7" borderId="4" xfId="0" applyFont="1" applyFill="1" applyBorder="1" applyAlignment="1" applyProtection="1">
      <alignment vertical="center"/>
      <protection locked="0"/>
    </xf>
    <xf numFmtId="0" fontId="0" fillId="2" borderId="0" xfId="0" applyFont="1" applyFill="1" applyProtection="1">
      <protection locked="0"/>
    </xf>
    <xf numFmtId="0" fontId="0" fillId="0" borderId="0" xfId="0" applyFont="1" applyProtection="1">
      <protection locked="0"/>
    </xf>
    <xf numFmtId="0" fontId="3" fillId="3" borderId="0" xfId="0" applyFont="1" applyFill="1" applyAlignment="1" applyProtection="1">
      <alignment vertical="center"/>
      <protection locked="0"/>
    </xf>
    <xf numFmtId="0" fontId="0" fillId="0" borderId="26" xfId="0" applyFont="1" applyBorder="1" applyAlignment="1" applyProtection="1">
      <alignment horizontal="centerContinuous"/>
      <protection locked="0"/>
    </xf>
    <xf numFmtId="0" fontId="26" fillId="0" borderId="0" xfId="0" applyFont="1" applyProtection="1">
      <protection locked="0"/>
    </xf>
    <xf numFmtId="0" fontId="23" fillId="0" borderId="0" xfId="0" applyFont="1" applyBorder="1" applyProtection="1">
      <protection locked="0"/>
    </xf>
    <xf numFmtId="0" fontId="23" fillId="0" borderId="0" xfId="0" applyFont="1" applyProtection="1">
      <protection locked="0"/>
    </xf>
    <xf numFmtId="0" fontId="11" fillId="0" borderId="0" xfId="0" applyFont="1" applyAlignment="1" applyProtection="1">
      <protection locked="0"/>
    </xf>
    <xf numFmtId="0" fontId="11" fillId="0" borderId="0" xfId="0" applyFont="1" applyProtection="1">
      <protection locked="0"/>
    </xf>
    <xf numFmtId="0" fontId="29" fillId="0" borderId="0" xfId="0" applyFont="1" applyProtection="1">
      <protection locked="0"/>
    </xf>
    <xf numFmtId="0" fontId="29" fillId="0" borderId="10" xfId="0" applyFont="1" applyBorder="1" applyProtection="1">
      <protection locked="0"/>
    </xf>
    <xf numFmtId="0" fontId="0" fillId="0" borderId="1" xfId="0" applyFont="1" applyBorder="1" applyProtection="1">
      <protection locked="0"/>
    </xf>
    <xf numFmtId="0" fontId="11" fillId="0" borderId="1" xfId="0" applyFont="1" applyBorder="1" applyProtection="1">
      <protection locked="0"/>
    </xf>
    <xf numFmtId="0" fontId="29" fillId="0" borderId="7" xfId="0" applyFont="1" applyBorder="1" applyProtection="1">
      <protection locked="0"/>
    </xf>
    <xf numFmtId="0" fontId="29" fillId="0" borderId="11" xfId="0" applyFont="1" applyBorder="1" applyProtection="1">
      <protection locked="0"/>
    </xf>
    <xf numFmtId="0" fontId="0" fillId="0" borderId="0" xfId="0" applyProtection="1">
      <protection locked="0"/>
    </xf>
    <xf numFmtId="0" fontId="0" fillId="18" borderId="0" xfId="0" applyFill="1" applyProtection="1">
      <protection locked="0"/>
    </xf>
    <xf numFmtId="0" fontId="0" fillId="0" borderId="0" xfId="0" applyAlignment="1" applyProtection="1">
      <alignment vertical="center"/>
      <protection locked="0"/>
    </xf>
    <xf numFmtId="0" fontId="0" fillId="0" borderId="27" xfId="0" applyBorder="1" applyAlignment="1" applyProtection="1">
      <alignment vertical="center" indent="1"/>
      <protection locked="0"/>
    </xf>
    <xf numFmtId="0" fontId="0" fillId="0" borderId="0" xfId="0" applyAlignment="1" applyProtection="1">
      <alignment vertical="center" indent="1"/>
      <protection locked="0"/>
    </xf>
    <xf numFmtId="0" fontId="0" fillId="0" borderId="0" xfId="0" applyAlignment="1" applyProtection="1">
      <alignment vertical="center"/>
    </xf>
    <xf numFmtId="0" fontId="0" fillId="0" borderId="27" xfId="0" applyBorder="1" applyAlignment="1" applyProtection="1">
      <alignment vertical="center" indent="1"/>
    </xf>
    <xf numFmtId="0" fontId="0" fillId="0" borderId="0" xfId="0" applyAlignment="1" applyProtection="1">
      <alignment vertical="center" indent="1"/>
    </xf>
    <xf numFmtId="11" fontId="0" fillId="0" borderId="0" xfId="0" applyNumberFormat="1" applyAlignment="1" applyProtection="1">
      <alignment vertical="center"/>
    </xf>
    <xf numFmtId="174" fontId="7" fillId="0" borderId="0" xfId="0" applyNumberFormat="1" applyFont="1" applyFill="1" applyAlignment="1" applyProtection="1">
      <alignment horizontal="left" vertical="center"/>
    </xf>
    <xf numFmtId="0" fontId="7" fillId="0" borderId="0" xfId="0" applyNumberFormat="1" applyFont="1" applyAlignment="1" applyProtection="1">
      <alignment vertical="center"/>
    </xf>
    <xf numFmtId="0" fontId="7" fillId="0" borderId="0" xfId="0" applyNumberFormat="1" applyFont="1" applyAlignment="1" applyProtection="1">
      <alignment horizontal="left"/>
    </xf>
    <xf numFmtId="0" fontId="0" fillId="0" borderId="0" xfId="0" applyNumberFormat="1" applyAlignment="1" applyProtection="1">
      <alignment vertical="center"/>
      <protection locked="0"/>
    </xf>
    <xf numFmtId="0" fontId="4" fillId="6" borderId="0" xfId="0" applyFont="1" applyFill="1" applyAlignment="1">
      <alignment wrapText="1"/>
    </xf>
    <xf numFmtId="0" fontId="0" fillId="0" borderId="0" xfId="0" applyFont="1" applyAlignment="1">
      <alignment wrapText="1"/>
    </xf>
    <xf numFmtId="173" fontId="7" fillId="17" borderId="22" xfId="0" applyNumberFormat="1" applyFont="1" applyFill="1" applyBorder="1" applyAlignment="1" applyProtection="1">
      <alignment horizontal="center" vertical="center" wrapText="1"/>
    </xf>
    <xf numFmtId="0" fontId="0" fillId="0" borderId="23" xfId="0" applyBorder="1" applyAlignment="1">
      <alignment horizontal="center" vertical="center" wrapText="1"/>
    </xf>
    <xf numFmtId="0" fontId="0" fillId="0" borderId="24" xfId="0" applyBorder="1" applyAlignment="1">
      <alignment horizontal="center" vertical="center" wrapText="1"/>
    </xf>
    <xf numFmtId="0" fontId="7" fillId="6" borderId="0" xfId="0" applyFont="1" applyFill="1" applyAlignment="1">
      <alignment horizontal="left" vertical="center" wrapText="1"/>
    </xf>
    <xf numFmtId="0" fontId="0" fillId="0" borderId="0" xfId="0" applyFont="1" applyAlignment="1">
      <alignment vertical="center" wrapText="1"/>
    </xf>
    <xf numFmtId="0" fontId="0" fillId="6" borderId="0" xfId="0" applyFont="1" applyFill="1" applyAlignment="1">
      <alignment wrapText="1"/>
    </xf>
    <xf numFmtId="0" fontId="22" fillId="6" borderId="0" xfId="0" applyFont="1" applyFill="1" applyAlignment="1">
      <alignment horizontal="left" vertical="center" wrapText="1"/>
    </xf>
    <xf numFmtId="0" fontId="3" fillId="0" borderId="0" xfId="0" applyFont="1" applyAlignment="1">
      <alignment vertical="center" wrapText="1"/>
    </xf>
    <xf numFmtId="0" fontId="28" fillId="8" borderId="0" xfId="0" applyFont="1" applyFill="1" applyAlignment="1" applyProtection="1">
      <alignment horizontal="left" vertical="top" wrapText="1"/>
      <protection locked="0"/>
    </xf>
    <xf numFmtId="0" fontId="28" fillId="8" borderId="0" xfId="0" applyFont="1" applyFill="1" applyAlignment="1" applyProtection="1">
      <alignment horizontal="left" vertical="top"/>
      <protection locked="0"/>
    </xf>
    <xf numFmtId="0" fontId="4" fillId="6" borderId="0" xfId="0" applyFont="1" applyFill="1" applyAlignment="1" applyProtection="1">
      <alignment wrapText="1"/>
      <protection locked="0"/>
    </xf>
    <xf numFmtId="0" fontId="0" fillId="6" borderId="0" xfId="0" applyFont="1" applyFill="1" applyAlignment="1" applyProtection="1">
      <alignment wrapText="1"/>
      <protection locked="0"/>
    </xf>
    <xf numFmtId="0" fontId="7" fillId="6" borderId="0" xfId="0" applyFont="1" applyFill="1" applyAlignment="1" applyProtection="1">
      <alignment horizontal="left" vertical="center" wrapText="1"/>
      <protection locked="0"/>
    </xf>
    <xf numFmtId="0" fontId="7" fillId="6" borderId="0" xfId="0" applyFont="1" applyFill="1" applyAlignment="1" applyProtection="1">
      <alignment vertical="center" wrapText="1"/>
      <protection locked="0"/>
    </xf>
    <xf numFmtId="0" fontId="28" fillId="5" borderId="9" xfId="0" applyFont="1" applyFill="1" applyBorder="1" applyAlignment="1" applyProtection="1">
      <alignment horizontal="left" vertical="top" wrapText="1"/>
      <protection locked="0"/>
    </xf>
    <xf numFmtId="0" fontId="28" fillId="5" borderId="0" xfId="0" applyFont="1" applyFill="1" applyAlignment="1" applyProtection="1">
      <alignment horizontal="left" vertical="top" wrapText="1"/>
      <protection locked="0"/>
    </xf>
    <xf numFmtId="0" fontId="0" fillId="0" borderId="0" xfId="0" applyFont="1" applyAlignment="1" applyProtection="1">
      <alignment vertical="top" wrapText="1"/>
      <protection locked="0"/>
    </xf>
    <xf numFmtId="0" fontId="33" fillId="0" borderId="0" xfId="0" applyFont="1" applyAlignment="1" applyProtection="1">
      <alignment horizontal="left" vertical="center"/>
      <protection locked="0"/>
    </xf>
    <xf numFmtId="0" fontId="34" fillId="0" borderId="28" xfId="0" applyFont="1" applyBorder="1" applyAlignment="1" applyProtection="1">
      <alignment horizontal="left" vertical="center" wrapText="1"/>
      <protection locked="0"/>
    </xf>
    <xf numFmtId="0" fontId="34" fillId="19" borderId="0" xfId="0" applyFont="1" applyFill="1" applyAlignment="1" applyProtection="1">
      <alignment horizontal="left" indent="1"/>
      <protection locked="0"/>
    </xf>
    <xf numFmtId="0" fontId="35" fillId="19" borderId="29" xfId="0" applyFont="1" applyFill="1" applyBorder="1" applyAlignment="1" applyProtection="1">
      <alignment horizontal="left" vertical="center" wrapText="1" indent="1"/>
      <protection locked="0"/>
    </xf>
    <xf numFmtId="0" fontId="1" fillId="0" borderId="0" xfId="1"/>
  </cellXfs>
  <cellStyles count="2">
    <cellStyle name="Hyperlink" xfId="1" builtinId="8"/>
    <cellStyle name="Normal" xfId="0" builtinId="0"/>
  </cellStyles>
  <dxfs count="68">
    <dxf>
      <numFmt numFmtId="30" formatCode="@"/>
    </dxf>
    <dxf>
      <numFmt numFmtId="0" formatCode="General"/>
      <protection locked="0"/>
    </dxf>
    <dxf>
      <alignment indent="1"/>
      <protection locked="0"/>
    </dxf>
    <dxf>
      <alignment indent="1"/>
      <border diagonalUp="0" diagonalDown="0">
        <left/>
        <right style="thin">
          <color rgb="FFA6A6A6"/>
        </right>
        <top/>
        <bottom/>
        <vertical/>
        <horizontal/>
      </border>
      <protection locked="0"/>
    </dxf>
    <dxf>
      <protection locked="0"/>
    </dxf>
    <dxf>
      <protection locked="0"/>
    </dxf>
    <dxf>
      <alignment vertical="center"/>
      <protection locked="0"/>
    </dxf>
    <dxf>
      <protection locked="0"/>
    </dxf>
    <dxf>
      <alignment indent="1"/>
      <protection locked="0"/>
    </dxf>
    <dxf>
      <alignment indent="1"/>
      <border diagonalUp="0" diagonalDown="0">
        <left/>
        <right style="thin">
          <color rgb="FFA6A6A6"/>
        </right>
        <top/>
        <bottom/>
        <vertical/>
        <horizontal/>
      </border>
      <protection locked="0"/>
    </dxf>
    <dxf>
      <protection locked="0"/>
    </dxf>
    <dxf>
      <protection locked="0"/>
    </dxf>
    <dxf>
      <alignment vertical="center"/>
      <protection locked="0"/>
    </dxf>
    <dxf>
      <fill>
        <patternFill patternType="solid">
          <fgColor indexed="64"/>
          <bgColor rgb="FFFFF0C5"/>
        </patternFill>
      </fill>
    </dxf>
    <dxf>
      <fill>
        <patternFill patternType="solid">
          <fgColor indexed="64"/>
          <bgColor rgb="FFFFF0C5"/>
        </patternFill>
      </fill>
    </dxf>
    <dxf>
      <font>
        <color rgb="FF757171"/>
      </font>
      <fill>
        <patternFill patternType="solid">
          <fgColor indexed="64"/>
          <bgColor rgb="FFF1F2F2"/>
        </patternFill>
      </fill>
    </dxf>
    <dxf>
      <fill>
        <patternFill patternType="solid">
          <fgColor indexed="64"/>
          <bgColor rgb="FFFFF0C5"/>
        </patternFill>
      </fill>
    </dxf>
    <dxf>
      <fill>
        <patternFill patternType="solid">
          <fgColor indexed="64"/>
          <bgColor rgb="FFFFF0C5"/>
        </patternFill>
      </fill>
    </dxf>
    <dxf>
      <font>
        <b val="0"/>
        <i val="0"/>
        <strike val="0"/>
        <condense val="0"/>
        <extend val="0"/>
        <outline val="0"/>
        <shadow val="0"/>
        <u val="none"/>
        <vertAlign val="baseline"/>
        <sz val="12"/>
        <color theme="4"/>
        <name val="Calibri"/>
        <family val="2"/>
        <scheme val="minor"/>
      </font>
      <fill>
        <patternFill patternType="solid">
          <fgColor indexed="64"/>
          <bgColor rgb="FFF0F8FF"/>
        </patternFill>
      </fill>
      <border diagonalUp="0" diagonalDown="0">
        <left/>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12"/>
        <color theme="4"/>
        <name val="Calibri"/>
        <family val="2"/>
        <scheme val="minor"/>
      </font>
      <fill>
        <patternFill patternType="solid">
          <fgColor indexed="64"/>
          <bgColor rgb="FFF0F8FF"/>
        </patternFill>
      </fill>
      <border diagonalUp="0" diagonalDown="0">
        <left style="thin">
          <color auto="1"/>
        </left>
        <right style="thin">
          <color auto="1"/>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12"/>
        <color theme="4"/>
        <name val="Calibri"/>
        <family val="2"/>
        <scheme val="minor"/>
      </font>
      <fill>
        <patternFill patternType="solid">
          <fgColor indexed="64"/>
          <bgColor rgb="FFF0F8FF"/>
        </patternFill>
      </fill>
      <border diagonalUp="0" diagonalDown="0">
        <left/>
        <right style="thin">
          <color indexed="64"/>
        </right>
        <top style="thin">
          <color theme="0" tint="-0.34998626667073579"/>
        </top>
        <bottom style="thin">
          <color theme="0" tint="-0.34998626667073579"/>
        </bottom>
      </border>
      <protection locked="0" hidden="0"/>
    </dxf>
    <dxf>
      <border diagonalUp="0" diagonalDown="0">
        <left style="thin">
          <color indexed="64"/>
        </left>
        <right/>
        <top/>
        <bottom style="thin">
          <color theme="0" tint="-0.34998626667073579"/>
        </bottom>
      </border>
    </dxf>
    <dxf>
      <font>
        <strike val="0"/>
        <outline val="0"/>
        <shadow val="0"/>
        <u val="none"/>
        <vertAlign val="baseline"/>
        <sz val="12"/>
        <name val="Calibri"/>
        <family val="2"/>
        <scheme val="minor"/>
      </font>
      <protection locked="0" hidden="0"/>
    </dxf>
    <dxf>
      <font>
        <strike val="0"/>
        <outline val="0"/>
        <shadow val="0"/>
        <u val="none"/>
        <vertAlign val="baseline"/>
        <sz val="12"/>
        <color theme="1" tint="0.249977111117893"/>
        <name val="Calibri"/>
        <family val="2"/>
        <scheme val="minor"/>
      </font>
      <fill>
        <patternFill patternType="none">
          <fgColor indexed="64"/>
          <bgColor auto="1"/>
        </patternFill>
      </fill>
      <protection locked="0" hidden="0"/>
    </dxf>
    <dxf>
      <fill>
        <patternFill>
          <bgColor theme="7" tint="0.79998168889431442"/>
        </patternFill>
      </fill>
    </dxf>
    <dxf>
      <fill>
        <patternFill>
          <bgColor theme="7" tint="0.79998168889431442"/>
        </patternFill>
      </fill>
    </dxf>
    <dxf>
      <font>
        <b val="0"/>
        <strike val="0"/>
        <outline val="0"/>
        <shadow val="0"/>
        <u val="none"/>
        <vertAlign val="baseline"/>
        <sz val="12"/>
        <color auto="1"/>
        <name val="Calibri"/>
        <family val="2"/>
        <scheme val="minor"/>
      </font>
      <numFmt numFmtId="169" formatCode="[$-409]mmm\-yy;@"/>
      <fill>
        <patternFill patternType="none">
          <fgColor indexed="64"/>
          <bgColor indexed="65"/>
        </patternFill>
      </fill>
      <alignment horizontal="left" textRotation="0" wrapText="0" indent="0" justifyLastLine="0" shrinkToFit="0" readingOrder="0"/>
      <protection locked="1"/>
    </dxf>
    <dxf>
      <font>
        <b val="0"/>
        <strike val="0"/>
        <outline val="0"/>
        <shadow val="0"/>
        <u val="none"/>
        <vertAlign val="baseline"/>
        <sz val="12"/>
        <color auto="1"/>
        <name val="Calibri"/>
        <family val="2"/>
        <scheme val="minor"/>
      </font>
      <numFmt numFmtId="174" formatCode="m/d/yyyy"/>
      <fill>
        <patternFill patternType="none">
          <fgColor indexed="64"/>
          <bgColor auto="1"/>
        </patternFill>
      </fill>
      <alignment horizontal="left" textRotation="0" wrapText="0" indent="0" justifyLastLine="0" shrinkToFit="0" readingOrder="0"/>
      <protection locked="1"/>
    </dxf>
    <dxf>
      <font>
        <b val="0"/>
        <strike val="0"/>
        <outline val="0"/>
        <shadow val="0"/>
        <u val="none"/>
        <vertAlign val="baseline"/>
        <sz val="12"/>
        <color auto="1"/>
        <name val="Calibri"/>
        <family val="2"/>
        <scheme val="minor"/>
      </font>
      <numFmt numFmtId="0" formatCode="General"/>
      <fill>
        <patternFill patternType="none">
          <fgColor indexed="64"/>
          <bgColor auto="1"/>
        </patternFill>
      </fill>
      <alignment horizontal="left" textRotation="0" wrapText="0" indent="0" justifyLastLine="0" shrinkToFit="0" readingOrder="0"/>
      <protection locked="1"/>
    </dxf>
    <dxf>
      <font>
        <b val="0"/>
        <strike val="0"/>
        <outline val="0"/>
        <shadow val="0"/>
        <u val="none"/>
        <vertAlign val="baseline"/>
        <sz val="12"/>
        <color auto="1"/>
        <name val="Calibri"/>
        <family val="2"/>
        <scheme val="minor"/>
      </font>
      <numFmt numFmtId="0" formatCode="General"/>
      <fill>
        <patternFill patternType="none">
          <fgColor indexed="64"/>
          <bgColor auto="1"/>
        </patternFill>
      </fill>
      <alignment horizontal="left" textRotation="0" wrapText="0" indent="0" justifyLastLine="0" shrinkToFit="0" readingOrder="0"/>
      <protection locked="1"/>
    </dxf>
    <dxf>
      <font>
        <b val="0"/>
        <strike val="0"/>
        <outline val="0"/>
        <shadow val="0"/>
        <u val="none"/>
        <vertAlign val="baseline"/>
        <sz val="12"/>
        <color auto="1"/>
        <name val="Calibri"/>
        <family val="2"/>
        <scheme val="minor"/>
      </font>
      <numFmt numFmtId="0" formatCode="General"/>
      <fill>
        <patternFill patternType="none">
          <fgColor indexed="64"/>
          <bgColor auto="1"/>
        </patternFill>
      </fill>
      <alignment horizontal="left" textRotation="0" wrapText="0" indent="0" justifyLastLine="0" shrinkToFit="0" readingOrder="0"/>
      <protection locked="1"/>
    </dxf>
    <dxf>
      <font>
        <b val="0"/>
        <i val="0"/>
        <strike val="0"/>
        <condense val="0"/>
        <extend val="0"/>
        <outline val="0"/>
        <shadow val="0"/>
        <u val="none"/>
        <vertAlign val="baseline"/>
        <sz val="12"/>
        <color auto="1"/>
        <name val="Calibri"/>
        <family val="2"/>
        <scheme val="minor"/>
      </font>
      <numFmt numFmtId="0" formatCode="General"/>
      <fill>
        <patternFill patternType="none">
          <fgColor indexed="64"/>
          <bgColor indexed="65"/>
        </patternFill>
      </fill>
      <alignment horizontal="left" textRotation="0" wrapText="0" indent="0" justifyLastLine="0" shrinkToFit="0" readingOrder="0"/>
      <protection locked="1" hidden="0"/>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left" textRotation="0" wrapText="0" indent="0" justifyLastLine="0" shrinkToFit="0" readingOrder="0"/>
      <protection locked="1" hidden="0"/>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left" textRotation="0" wrapText="0" indent="0" justifyLastLine="0" shrinkToFit="0" readingOrder="0"/>
      <protection locked="1" hidden="0"/>
    </dxf>
    <dxf>
      <font>
        <b val="0"/>
        <strike val="0"/>
        <outline val="0"/>
        <shadow val="0"/>
        <u val="none"/>
        <vertAlign val="baseline"/>
        <name val="Calibri"/>
        <family val="2"/>
        <scheme val="minor"/>
      </font>
      <alignment horizontal="left" textRotation="0" wrapText="0" indent="0" justifyLastLine="0" shrinkToFit="0" readingOrder="0"/>
      <protection locked="1"/>
    </dxf>
    <dxf>
      <font>
        <b val="0"/>
        <strike val="0"/>
        <outline val="0"/>
        <shadow val="0"/>
        <u val="none"/>
        <vertAlign val="baseline"/>
        <name val="Calibri"/>
        <family val="2"/>
        <scheme val="minor"/>
      </font>
      <numFmt numFmtId="0" formatCode="General"/>
      <alignment horizontal="left" vertical="bottom" textRotation="0" wrapText="0" indent="0" justifyLastLine="0" shrinkToFit="0" readingOrder="0"/>
      <protection locked="1"/>
    </dxf>
    <dxf>
      <font>
        <b val="0"/>
        <strike val="0"/>
        <outline val="0"/>
        <shadow val="0"/>
        <u val="none"/>
        <vertAlign val="baseline"/>
        <name val="Calibri"/>
        <family val="2"/>
        <scheme val="minor"/>
      </font>
      <numFmt numFmtId="168" formatCode="0000"/>
      <alignment horizontal="left" vertical="bottom" textRotation="0" wrapText="0" indent="0" justifyLastLine="0" shrinkToFit="0" readingOrder="0"/>
      <protection locked="1"/>
    </dxf>
    <dxf>
      <font>
        <b val="0"/>
        <strike val="0"/>
        <outline val="0"/>
        <shadow val="0"/>
        <u val="none"/>
        <vertAlign val="baseline"/>
        <name val="Calibri"/>
        <family val="2"/>
        <scheme val="minor"/>
      </font>
      <numFmt numFmtId="0" formatCode="General"/>
      <protection locked="1"/>
    </dxf>
    <dxf>
      <font>
        <b/>
        <strike val="0"/>
        <outline val="0"/>
        <shadow val="0"/>
        <u val="none"/>
        <vertAlign val="baseline"/>
        <name val="Calibri"/>
        <family val="2"/>
        <scheme val="minor"/>
      </font>
      <numFmt numFmtId="165" formatCode="&quot;$&quot;#,##0.00"/>
      <protection locked="1"/>
    </dxf>
    <dxf>
      <font>
        <b/>
        <i val="0"/>
        <strike val="0"/>
        <condense val="0"/>
        <extend val="0"/>
        <outline val="0"/>
        <shadow val="0"/>
        <u val="none"/>
        <vertAlign val="baseline"/>
        <sz val="11"/>
        <color rgb="FF3078CD"/>
        <name val="Calibri"/>
        <family val="2"/>
        <scheme val="minor"/>
      </font>
      <alignment horizontal="general" vertical="center" textRotation="0" wrapText="0" indent="0" justifyLastLine="0" shrinkToFit="0" readingOrder="0"/>
      <protection locked="0" hidden="0"/>
    </dxf>
    <dxf>
      <font>
        <strike val="0"/>
        <outline val="0"/>
        <shadow val="0"/>
        <u val="none"/>
        <vertAlign val="baseline"/>
        <sz val="11"/>
        <color rgb="FF3078CD"/>
        <name val="Calibri"/>
        <family val="2"/>
        <scheme val="minor"/>
      </font>
      <protection locked="0"/>
    </dxf>
    <dxf>
      <font>
        <strike val="0"/>
        <outline val="0"/>
        <shadow val="0"/>
        <u val="none"/>
        <vertAlign val="baseline"/>
        <sz val="11"/>
        <color rgb="FF3078CD"/>
        <name val="Calibri"/>
        <family val="2"/>
        <scheme val="minor"/>
      </font>
      <protection locked="0"/>
    </dxf>
    <dxf>
      <font>
        <b val="0"/>
        <strike val="0"/>
        <outline val="0"/>
        <shadow val="0"/>
        <u val="none"/>
        <vertAlign val="baseline"/>
        <name val="Calibri"/>
        <family val="2"/>
        <scheme val="minor"/>
      </font>
      <numFmt numFmtId="167" formatCode="mm/dd/yyyy"/>
      <alignment horizontal="left" vertical="bottom" textRotation="0" wrapText="0" indent="0" justifyLastLine="0" shrinkToFit="0" readingOrder="0"/>
      <protection locked="1"/>
    </dxf>
    <dxf>
      <font>
        <strike val="0"/>
        <outline val="0"/>
        <shadow val="0"/>
        <u val="none"/>
        <vertAlign val="baseline"/>
        <sz val="12"/>
        <name val="Calibri"/>
        <family val="2"/>
        <scheme val="minor"/>
      </font>
      <fill>
        <patternFill patternType="none">
          <fgColor indexed="64"/>
          <bgColor auto="1"/>
        </patternFill>
      </fill>
    </dxf>
    <dxf>
      <font>
        <b/>
        <strike val="0"/>
        <outline val="0"/>
        <shadow val="0"/>
        <u val="none"/>
        <vertAlign val="baseline"/>
        <sz val="11"/>
        <color auto="1"/>
        <name val="Calibri"/>
        <family val="2"/>
        <scheme val="minor"/>
      </font>
      <fill>
        <patternFill patternType="none">
          <fgColor indexed="64"/>
          <bgColor auto="1"/>
        </patternFill>
      </fill>
      <alignment horizontal="general" vertical="center" textRotation="0" wrapText="0" indent="0" justifyLastLine="0" shrinkToFit="0" readingOrder="0"/>
      <border outline="0">
        <left style="thin">
          <color rgb="FF757171"/>
        </left>
        <right style="thin">
          <color rgb="FF757171"/>
        </right>
        <top/>
        <bottom/>
      </border>
    </dxf>
    <dxf>
      <fill>
        <patternFill patternType="solid">
          <fgColor indexed="64"/>
          <bgColor rgb="FFFFF0C5"/>
        </patternFill>
      </fill>
    </dxf>
    <dxf>
      <border>
        <vertical/>
        <horizontal/>
      </border>
    </dxf>
    <dxf>
      <fill>
        <patternFill patternType="solid">
          <fgColor indexed="64"/>
          <bgColor rgb="FFFFF0C5"/>
        </patternFill>
      </fill>
    </dxf>
    <dxf>
      <font>
        <color rgb="FF45CD86"/>
      </font>
    </dxf>
    <dxf>
      <font>
        <color theme="0"/>
      </font>
    </dxf>
    <dxf>
      <fill>
        <patternFill>
          <bgColor theme="0"/>
        </patternFill>
      </fill>
    </dxf>
    <dxf>
      <font>
        <color theme="0"/>
      </font>
    </dxf>
    <dxf>
      <font>
        <color theme="0"/>
      </font>
    </dxf>
    <dxf>
      <font>
        <color theme="0"/>
      </font>
    </dxf>
    <dxf>
      <font>
        <color theme="0"/>
      </font>
    </dxf>
    <dxf>
      <font>
        <color theme="0"/>
      </font>
    </dxf>
    <dxf>
      <font>
        <color theme="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ED7D31"/>
      </font>
    </dxf>
    <dxf>
      <font>
        <color rgb="FF45CD86"/>
      </font>
    </dxf>
    <dxf>
      <font>
        <color theme="1" tint="0.24994659260841701"/>
      </font>
      <fill>
        <patternFill>
          <bgColor rgb="FFF2F2F2"/>
        </patternFill>
      </fill>
    </dxf>
    <dxf>
      <font>
        <color theme="1" tint="0.24994659260841701"/>
      </font>
    </dxf>
    <dxf>
      <font>
        <b/>
        <i val="0"/>
        <color theme="1" tint="0.24994659260841701"/>
      </font>
      <fill>
        <patternFill>
          <bgColor rgb="FFD9D9D9"/>
        </patternFill>
      </fill>
    </dxf>
    <dxf>
      <font>
        <color theme="1" tint="0.24994659260841701"/>
      </font>
      <border>
        <bottom style="medium">
          <color auto="1"/>
        </bottom>
      </border>
    </dxf>
  </dxfs>
  <tableStyles count="1" defaultTableStyle="TableStyleMedium2" defaultPivotStyle="PivotStyleLight16">
    <tableStyle name="Money" pivot="0" count="4" xr9:uid="{6228888A-2780-43A9-88A7-521EB3AA6695}">
      <tableStyleElement type="wholeTable" dxfId="67"/>
      <tableStyleElement type="headerRow" dxfId="66"/>
      <tableStyleElement type="firstRowStripe" dxfId="65"/>
      <tableStyleElement type="secondRowStripe" dxfId="64"/>
    </tableStyle>
  </tableStyles>
  <colors>
    <mruColors>
      <color rgb="FF96A6AA"/>
      <color rgb="FF3078CD"/>
      <color rgb="FF45CD86"/>
      <color rgb="FF75ADF0"/>
      <color rgb="FFC9DFFA"/>
      <color rgb="FFD9D9D9"/>
      <color rgb="FFB9D272"/>
      <color rgb="FF668A95"/>
      <color rgb="FFF3AD59"/>
      <color rgb="FF33A8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06/relationships/rdRichValue" Target="richData/rdrichvalue.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microsoft.com/office/2017/06/relationships/rdRichValueTypes" Target="richData/rdRichValueTypes.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microsoft.com/office/2017/06/relationships/rdRichValueStructure" Target="richData/rdrichvaluestructure.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45CD86"/>
            </a:solidFill>
            <a:ln>
              <a:noFill/>
            </a:ln>
            <a:effectLst/>
          </c:spPr>
          <c:invertIfNegative val="0"/>
          <c:dPt>
            <c:idx val="0"/>
            <c:invertIfNegative val="0"/>
            <c:bubble3D val="0"/>
            <c:spPr>
              <a:solidFill>
                <a:srgbClr val="96A6AA"/>
              </a:solidFill>
              <a:ln>
                <a:noFill/>
              </a:ln>
              <a:effectLst/>
            </c:spPr>
            <c:extLst>
              <c:ext xmlns:c16="http://schemas.microsoft.com/office/drawing/2014/chart" uri="{C3380CC4-5D6E-409C-BE32-E72D297353CC}">
                <c16:uniqueId val="{00000001-2147-4A4C-8379-B8608511BA9D}"/>
              </c:ext>
            </c:extLst>
          </c:dPt>
          <c:dPt>
            <c:idx val="1"/>
            <c:invertIfNegative val="0"/>
            <c:bubble3D val="0"/>
            <c:spPr>
              <a:solidFill>
                <a:srgbClr val="3078CD"/>
              </a:solidFill>
              <a:ln>
                <a:noFill/>
              </a:ln>
              <a:effectLst/>
            </c:spPr>
            <c:extLst>
              <c:ext xmlns:c16="http://schemas.microsoft.com/office/drawing/2014/chart" uri="{C3380CC4-5D6E-409C-BE32-E72D297353CC}">
                <c16:uniqueId val="{00000000-2147-4A4C-8379-B8608511BA9D}"/>
              </c:ext>
            </c:extLst>
          </c:dPt>
          <c:dLbls>
            <c:numFmt formatCode="&quot;$&quot;#,##0"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Snapshot!$Y$7:$Y$8</c:f>
              <c:strCache>
                <c:ptCount val="2"/>
                <c:pt idx="0">
                  <c:v>--</c:v>
                </c:pt>
                <c:pt idx="1">
                  <c:v>--</c:v>
                </c:pt>
              </c:strCache>
            </c:strRef>
          </c:cat>
          <c:val>
            <c:numRef>
              <c:f>Snapshot!$Z$7:$Z$8</c:f>
              <c:numCache>
                <c:formatCode>"$"#,##0</c:formatCode>
                <c:ptCount val="2"/>
                <c:pt idx="0">
                  <c:v>0</c:v>
                </c:pt>
                <c:pt idx="1">
                  <c:v>0</c:v>
                </c:pt>
              </c:numCache>
            </c:numRef>
          </c:val>
          <c:extLst>
            <c:ext xmlns:c16="http://schemas.microsoft.com/office/drawing/2014/chart" uri="{C3380CC4-5D6E-409C-BE32-E72D297353CC}">
              <c16:uniqueId val="{00000002-E73C-4646-85C8-B43ECEDFDB65}"/>
            </c:ext>
          </c:extLst>
        </c:ser>
        <c:dLbls>
          <c:showLegendKey val="0"/>
          <c:showVal val="1"/>
          <c:showCatName val="0"/>
          <c:showSerName val="0"/>
          <c:showPercent val="0"/>
          <c:showBubbleSize val="0"/>
        </c:dLbls>
        <c:gapWidth val="75"/>
        <c:axId val="2140615712"/>
        <c:axId val="1714516704"/>
      </c:barChart>
      <c:catAx>
        <c:axId val="214061571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Arial" panose="020B0604020202020204" pitchFamily="34" charset="0"/>
              </a:defRPr>
            </a:pPr>
            <a:endParaRPr lang="en-US"/>
          </a:p>
        </c:txPr>
        <c:crossAx val="1714516704"/>
        <c:crosses val="autoZero"/>
        <c:auto val="1"/>
        <c:lblAlgn val="ctr"/>
        <c:lblOffset val="100"/>
        <c:noMultiLvlLbl val="1"/>
      </c:catAx>
      <c:valAx>
        <c:axId val="1714516704"/>
        <c:scaling>
          <c:orientation val="minMax"/>
        </c:scaling>
        <c:delete val="1"/>
        <c:axPos val="l"/>
        <c:numFmt formatCode="&quot;$&quot;#,##0" sourceLinked="1"/>
        <c:majorTickMark val="none"/>
        <c:minorTickMark val="none"/>
        <c:tickLblPos val="nextTo"/>
        <c:crossAx val="2140615712"/>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9050" cap="flat" cmpd="sng" algn="ctr">
      <a:noFill/>
      <a:round/>
    </a:ln>
    <a:effectLst/>
  </c:spPr>
  <c:txPr>
    <a:bodyPr/>
    <a:lstStyle/>
    <a:p>
      <a:pPr>
        <a:defRPr>
          <a:latin typeface="+mn-lt"/>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916705406325925E-2"/>
          <c:y val="4.8958988406005077E-3"/>
          <c:w val="0.80579227002812803"/>
          <c:h val="0.96963679102250011"/>
        </c:manualLayout>
      </c:layout>
      <c:doughnutChart>
        <c:varyColors val="1"/>
        <c:ser>
          <c:idx val="0"/>
          <c:order val="0"/>
          <c:dPt>
            <c:idx val="0"/>
            <c:bubble3D val="0"/>
            <c:spPr>
              <a:solidFill>
                <a:srgbClr val="1D4E88"/>
              </a:solidFill>
              <a:ln w="19050">
                <a:solidFill>
                  <a:schemeClr val="lt1"/>
                </a:solidFill>
              </a:ln>
              <a:effectLst/>
            </c:spPr>
            <c:extLst>
              <c:ext xmlns:c16="http://schemas.microsoft.com/office/drawing/2014/chart" uri="{C3380CC4-5D6E-409C-BE32-E72D297353CC}">
                <c16:uniqueId val="{00000001-0171-4877-9346-4178E7D4C2A5}"/>
              </c:ext>
            </c:extLst>
          </c:dPt>
          <c:dPt>
            <c:idx val="1"/>
            <c:bubble3D val="0"/>
            <c:spPr>
              <a:solidFill>
                <a:srgbClr val="33A8B8"/>
              </a:solidFill>
              <a:ln w="19050">
                <a:solidFill>
                  <a:schemeClr val="lt1"/>
                </a:solidFill>
              </a:ln>
              <a:effectLst/>
            </c:spPr>
            <c:extLst>
              <c:ext xmlns:c16="http://schemas.microsoft.com/office/drawing/2014/chart" uri="{C3380CC4-5D6E-409C-BE32-E72D297353CC}">
                <c16:uniqueId val="{00000003-0171-4877-9346-4178E7D4C2A5}"/>
              </c:ext>
            </c:extLst>
          </c:dPt>
          <c:dPt>
            <c:idx val="2"/>
            <c:bubble3D val="0"/>
            <c:spPr>
              <a:solidFill>
                <a:srgbClr val="3078CD"/>
              </a:solidFill>
              <a:ln w="19050">
                <a:solidFill>
                  <a:schemeClr val="lt1"/>
                </a:solidFill>
              </a:ln>
              <a:effectLst/>
            </c:spPr>
            <c:extLst>
              <c:ext xmlns:c16="http://schemas.microsoft.com/office/drawing/2014/chart" uri="{C3380CC4-5D6E-409C-BE32-E72D297353CC}">
                <c16:uniqueId val="{00000005-0171-4877-9346-4178E7D4C2A5}"/>
              </c:ext>
            </c:extLst>
          </c:dPt>
          <c:dPt>
            <c:idx val="3"/>
            <c:bubble3D val="0"/>
            <c:spPr>
              <a:solidFill>
                <a:srgbClr val="F3AD59"/>
              </a:solidFill>
              <a:ln w="19050">
                <a:solidFill>
                  <a:schemeClr val="lt1"/>
                </a:solidFill>
              </a:ln>
              <a:effectLst/>
            </c:spPr>
            <c:extLst>
              <c:ext xmlns:c16="http://schemas.microsoft.com/office/drawing/2014/chart" uri="{C3380CC4-5D6E-409C-BE32-E72D297353CC}">
                <c16:uniqueId val="{00000007-0171-4877-9346-4178E7D4C2A5}"/>
              </c:ext>
            </c:extLst>
          </c:dPt>
          <c:dPt>
            <c:idx val="4"/>
            <c:bubble3D val="0"/>
            <c:spPr>
              <a:solidFill>
                <a:srgbClr val="668A95"/>
              </a:solidFill>
              <a:ln w="19050">
                <a:solidFill>
                  <a:schemeClr val="lt1"/>
                </a:solidFill>
              </a:ln>
              <a:effectLst/>
            </c:spPr>
            <c:extLst>
              <c:ext xmlns:c16="http://schemas.microsoft.com/office/drawing/2014/chart" uri="{C3380CC4-5D6E-409C-BE32-E72D297353CC}">
                <c16:uniqueId val="{00000009-0171-4877-9346-4178E7D4C2A5}"/>
              </c:ext>
            </c:extLst>
          </c:dPt>
          <c:dPt>
            <c:idx val="5"/>
            <c:bubble3D val="0"/>
            <c:spPr>
              <a:solidFill>
                <a:srgbClr val="B9D272"/>
              </a:solidFill>
              <a:ln w="19050">
                <a:solidFill>
                  <a:schemeClr val="lt1"/>
                </a:solidFill>
              </a:ln>
              <a:effectLst/>
            </c:spPr>
            <c:extLst>
              <c:ext xmlns:c16="http://schemas.microsoft.com/office/drawing/2014/chart" uri="{C3380CC4-5D6E-409C-BE32-E72D297353CC}">
                <c16:uniqueId val="{0000000B-0171-4877-9346-4178E7D4C2A5}"/>
              </c:ext>
            </c:extLst>
          </c:dPt>
          <c:dLbls>
            <c:delete val="1"/>
          </c:dLbls>
          <c:cat>
            <c:multiLvlStrRef>
              <c:f>Snapshot!$AG$6:$AG$11</c:f>
            </c:multiLvlStrRef>
          </c:cat>
          <c:val>
            <c:numRef>
              <c:f>Snapshot!$AH$6:$AH$11</c:f>
              <c:numCache>
                <c:formatCode>_([$$-409]* #,##0_);_([$$-409]* \(#,##0\);_([$$-409]* "-"??_);_(@_)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0171-4877-9346-4178E7D4C2A5}"/>
            </c:ext>
          </c:extLst>
        </c:ser>
        <c:dLbls>
          <c:showLegendKey val="0"/>
          <c:showVal val="0"/>
          <c:showCatName val="0"/>
          <c:showSerName val="0"/>
          <c:showPercent val="1"/>
          <c:showBubbleSize val="0"/>
          <c:showLeaderLines val="1"/>
        </c:dLbls>
        <c:firstSliceAng val="0"/>
        <c:holeSize val="50"/>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19050"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777191337166094E-2"/>
          <c:y val="5.8818873237538989E-2"/>
          <c:w val="0.90139033187959261"/>
          <c:h val="0.70032731418793748"/>
        </c:manualLayout>
      </c:layout>
      <c:lineChart>
        <c:grouping val="standard"/>
        <c:varyColors val="0"/>
        <c:ser>
          <c:idx val="0"/>
          <c:order val="0"/>
          <c:tx>
            <c:strRef>
              <c:f>Snapshot!$AM$4</c:f>
              <c:strCache>
                <c:ptCount val="1"/>
                <c:pt idx="0">
                  <c:v>#N/A</c:v>
                </c:pt>
              </c:strCache>
            </c:strRef>
          </c:tx>
          <c:spPr>
            <a:ln w="28575" cap="rnd">
              <a:solidFill>
                <a:srgbClr val="3078CD"/>
              </a:solidFill>
              <a:round/>
            </a:ln>
            <a:effectLst/>
          </c:spPr>
          <c:marker>
            <c:symbol val="none"/>
          </c:marker>
          <c:cat>
            <c:numRef>
              <c:f>Snapshot!$AJ$6:$AJ$36</c:f>
              <c:numCache>
                <c:formatCode>m/d/yyyy</c:formatCode>
                <c:ptCount val="31"/>
                <c:pt idx="0">
                  <c:v>36526</c:v>
                </c:pt>
                <c:pt idx="1">
                  <c:v>36527</c:v>
                </c:pt>
                <c:pt idx="2">
                  <c:v>36528</c:v>
                </c:pt>
                <c:pt idx="3">
                  <c:v>36529</c:v>
                </c:pt>
                <c:pt idx="4">
                  <c:v>36530</c:v>
                </c:pt>
                <c:pt idx="5">
                  <c:v>36531</c:v>
                </c:pt>
                <c:pt idx="6">
                  <c:v>36532</c:v>
                </c:pt>
                <c:pt idx="7">
                  <c:v>36533</c:v>
                </c:pt>
                <c:pt idx="8">
                  <c:v>36534</c:v>
                </c:pt>
                <c:pt idx="9">
                  <c:v>36535</c:v>
                </c:pt>
                <c:pt idx="10">
                  <c:v>36536</c:v>
                </c:pt>
                <c:pt idx="11">
                  <c:v>36537</c:v>
                </c:pt>
                <c:pt idx="12">
                  <c:v>36538</c:v>
                </c:pt>
                <c:pt idx="13">
                  <c:v>36539</c:v>
                </c:pt>
                <c:pt idx="14">
                  <c:v>36540</c:v>
                </c:pt>
                <c:pt idx="15">
                  <c:v>36541</c:v>
                </c:pt>
                <c:pt idx="16">
                  <c:v>36542</c:v>
                </c:pt>
                <c:pt idx="17">
                  <c:v>36543</c:v>
                </c:pt>
                <c:pt idx="18">
                  <c:v>36544</c:v>
                </c:pt>
                <c:pt idx="19">
                  <c:v>36545</c:v>
                </c:pt>
                <c:pt idx="20">
                  <c:v>36546</c:v>
                </c:pt>
                <c:pt idx="21">
                  <c:v>36547</c:v>
                </c:pt>
                <c:pt idx="22">
                  <c:v>36548</c:v>
                </c:pt>
                <c:pt idx="23">
                  <c:v>36549</c:v>
                </c:pt>
                <c:pt idx="24">
                  <c:v>36550</c:v>
                </c:pt>
                <c:pt idx="25">
                  <c:v>36551</c:v>
                </c:pt>
                <c:pt idx="26">
                  <c:v>36552</c:v>
                </c:pt>
                <c:pt idx="27">
                  <c:v>36553</c:v>
                </c:pt>
                <c:pt idx="28">
                  <c:v>36554</c:v>
                </c:pt>
                <c:pt idx="29">
                  <c:v>36555</c:v>
                </c:pt>
                <c:pt idx="30">
                  <c:v>36556</c:v>
                </c:pt>
              </c:numCache>
            </c:numRef>
          </c:cat>
          <c:val>
            <c:numRef>
              <c:f>Snapshot!$AM$6:$AM$36</c:f>
              <c:numCache>
                <c:formatCode>"$"#,##0_);[Red]\("$"#,##0\)</c:formatCode>
                <c:ptCount val="3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numCache>
            </c:numRef>
          </c:val>
          <c:smooth val="0"/>
          <c:extLst>
            <c:ext xmlns:c16="http://schemas.microsoft.com/office/drawing/2014/chart" uri="{C3380CC4-5D6E-409C-BE32-E72D297353CC}">
              <c16:uniqueId val="{00000000-FD8B-4D69-8A8E-9D43558EF6A5}"/>
            </c:ext>
          </c:extLst>
        </c:ser>
        <c:ser>
          <c:idx val="1"/>
          <c:order val="1"/>
          <c:tx>
            <c:strRef>
              <c:f>Snapshot!$AQ$4</c:f>
              <c:strCache>
                <c:ptCount val="1"/>
                <c:pt idx="0">
                  <c:v>#N/A</c:v>
                </c:pt>
              </c:strCache>
            </c:strRef>
          </c:tx>
          <c:spPr>
            <a:ln w="28575" cap="rnd">
              <a:solidFill>
                <a:srgbClr val="96A6AA"/>
              </a:solidFill>
              <a:prstDash val="sysDash"/>
              <a:round/>
            </a:ln>
            <a:effectLst/>
          </c:spPr>
          <c:marker>
            <c:symbol val="none"/>
          </c:marker>
          <c:cat>
            <c:numRef>
              <c:f>Snapshot!$AJ$6:$AJ$36</c:f>
              <c:numCache>
                <c:formatCode>m/d/yyyy</c:formatCode>
                <c:ptCount val="31"/>
                <c:pt idx="0">
                  <c:v>36526</c:v>
                </c:pt>
                <c:pt idx="1">
                  <c:v>36527</c:v>
                </c:pt>
                <c:pt idx="2">
                  <c:v>36528</c:v>
                </c:pt>
                <c:pt idx="3">
                  <c:v>36529</c:v>
                </c:pt>
                <c:pt idx="4">
                  <c:v>36530</c:v>
                </c:pt>
                <c:pt idx="5">
                  <c:v>36531</c:v>
                </c:pt>
                <c:pt idx="6">
                  <c:v>36532</c:v>
                </c:pt>
                <c:pt idx="7">
                  <c:v>36533</c:v>
                </c:pt>
                <c:pt idx="8">
                  <c:v>36534</c:v>
                </c:pt>
                <c:pt idx="9">
                  <c:v>36535</c:v>
                </c:pt>
                <c:pt idx="10">
                  <c:v>36536</c:v>
                </c:pt>
                <c:pt idx="11">
                  <c:v>36537</c:v>
                </c:pt>
                <c:pt idx="12">
                  <c:v>36538</c:v>
                </c:pt>
                <c:pt idx="13">
                  <c:v>36539</c:v>
                </c:pt>
                <c:pt idx="14">
                  <c:v>36540</c:v>
                </c:pt>
                <c:pt idx="15">
                  <c:v>36541</c:v>
                </c:pt>
                <c:pt idx="16">
                  <c:v>36542</c:v>
                </c:pt>
                <c:pt idx="17">
                  <c:v>36543</c:v>
                </c:pt>
                <c:pt idx="18">
                  <c:v>36544</c:v>
                </c:pt>
                <c:pt idx="19">
                  <c:v>36545</c:v>
                </c:pt>
                <c:pt idx="20">
                  <c:v>36546</c:v>
                </c:pt>
                <c:pt idx="21">
                  <c:v>36547</c:v>
                </c:pt>
                <c:pt idx="22">
                  <c:v>36548</c:v>
                </c:pt>
                <c:pt idx="23">
                  <c:v>36549</c:v>
                </c:pt>
                <c:pt idx="24">
                  <c:v>36550</c:v>
                </c:pt>
                <c:pt idx="25">
                  <c:v>36551</c:v>
                </c:pt>
                <c:pt idx="26">
                  <c:v>36552</c:v>
                </c:pt>
                <c:pt idx="27">
                  <c:v>36553</c:v>
                </c:pt>
                <c:pt idx="28">
                  <c:v>36554</c:v>
                </c:pt>
                <c:pt idx="29">
                  <c:v>36555</c:v>
                </c:pt>
                <c:pt idx="30">
                  <c:v>36556</c:v>
                </c:pt>
              </c:numCache>
            </c:numRef>
          </c:cat>
          <c:val>
            <c:numRef>
              <c:f>Snapshot!$AQ$6:$AQ$36</c:f>
              <c:numCache>
                <c:formatCode>"$"#,##0_);[Red]\("$"#,##0\)</c:formatCode>
                <c:ptCount val="3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numCache>
            </c:numRef>
          </c:val>
          <c:smooth val="0"/>
          <c:extLst>
            <c:ext xmlns:c16="http://schemas.microsoft.com/office/drawing/2014/chart" uri="{C3380CC4-5D6E-409C-BE32-E72D297353CC}">
              <c16:uniqueId val="{00000001-FD8B-4D69-8A8E-9D43558EF6A5}"/>
            </c:ext>
          </c:extLst>
        </c:ser>
        <c:ser>
          <c:idx val="2"/>
          <c:order val="2"/>
          <c:tx>
            <c:v>PrevMonthMax</c:v>
          </c:tx>
          <c:spPr>
            <a:ln w="28575" cap="rnd">
              <a:noFill/>
              <a:round/>
            </a:ln>
            <a:effectLst/>
          </c:spPr>
          <c:marker>
            <c:symbol val="circle"/>
            <c:size val="6"/>
            <c:spPr>
              <a:solidFill>
                <a:srgbClr val="96A6AA"/>
              </a:solidFill>
              <a:ln w="9525">
                <a:noFill/>
              </a:ln>
              <a:effectLst/>
            </c:spPr>
          </c:marker>
          <c:dPt>
            <c:idx val="30"/>
            <c:marker>
              <c:symbol val="circle"/>
              <c:size val="6"/>
              <c:spPr>
                <a:solidFill>
                  <a:srgbClr val="96A6AA"/>
                </a:solidFill>
                <a:ln w="9525">
                  <a:noFill/>
                </a:ln>
                <a:effectLst/>
              </c:spPr>
            </c:marker>
            <c:bubble3D val="0"/>
            <c:extLst>
              <c:ext xmlns:c16="http://schemas.microsoft.com/office/drawing/2014/chart" uri="{C3380CC4-5D6E-409C-BE32-E72D297353CC}">
                <c16:uniqueId val="{00000001-DA5A-48F8-A1C0-21994C26477C}"/>
              </c:ext>
            </c:extLst>
          </c:dPt>
          <c:dLbls>
            <c:numFmt formatCode="&quot;$&quot;#,##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lt"/>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Snapshot!$AR$6:$AR$36</c:f>
              <c:numCache>
                <c:formatCode>"$"#,##0_);[Red]\("$"#,##0\)</c:formatCode>
                <c:ptCount val="3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numCache>
            </c:numRef>
          </c:val>
          <c:smooth val="0"/>
          <c:extLst>
            <c:ext xmlns:c16="http://schemas.microsoft.com/office/drawing/2014/chart" uri="{C3380CC4-5D6E-409C-BE32-E72D297353CC}">
              <c16:uniqueId val="{00000000-CE85-4A3C-8799-07EFC094EA01}"/>
            </c:ext>
          </c:extLst>
        </c:ser>
        <c:ser>
          <c:idx val="3"/>
          <c:order val="3"/>
          <c:tx>
            <c:v>CurrentMonthMax</c:v>
          </c:tx>
          <c:spPr>
            <a:ln w="28575" cap="rnd">
              <a:noFill/>
              <a:round/>
            </a:ln>
            <a:effectLst/>
          </c:spPr>
          <c:marker>
            <c:symbol val="circle"/>
            <c:size val="6"/>
            <c:spPr>
              <a:solidFill>
                <a:srgbClr val="3078CD"/>
              </a:solidFill>
              <a:ln w="9525">
                <a:noFill/>
              </a:ln>
              <a:effectLst/>
            </c:spPr>
          </c:marker>
          <c:dLbls>
            <c:numFmt formatCode="&quot;$&quot;#,##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lt"/>
                    <a:ea typeface="+mn-ea"/>
                    <a:cs typeface="Arial" panose="020B0604020202020204" pitchFamily="34" charset="0"/>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Snapshot!$AN$6:$AN$36</c:f>
              <c:numCache>
                <c:formatCode>"$"#,##0_);[Red]\("$"#,##0\)</c:formatCode>
                <c:ptCount val="3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numCache>
            </c:numRef>
          </c:val>
          <c:smooth val="0"/>
          <c:extLst>
            <c:ext xmlns:c16="http://schemas.microsoft.com/office/drawing/2014/chart" uri="{C3380CC4-5D6E-409C-BE32-E72D297353CC}">
              <c16:uniqueId val="{00000001-CE85-4A3C-8799-07EFC094EA01}"/>
            </c:ext>
          </c:extLst>
        </c:ser>
        <c:dLbls>
          <c:showLegendKey val="0"/>
          <c:showVal val="0"/>
          <c:showCatName val="0"/>
          <c:showSerName val="0"/>
          <c:showPercent val="0"/>
          <c:showBubbleSize val="0"/>
        </c:dLbls>
        <c:smooth val="0"/>
        <c:axId val="990276639"/>
        <c:axId val="850507775"/>
      </c:lineChart>
      <c:dateAx>
        <c:axId val="990276639"/>
        <c:scaling>
          <c:orientation val="minMax"/>
        </c:scaling>
        <c:delete val="0"/>
        <c:axPos val="b"/>
        <c:numFmt formatCode="d"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Arial" panose="020B0604020202020204" pitchFamily="34" charset="0"/>
              </a:defRPr>
            </a:pPr>
            <a:endParaRPr lang="en-US"/>
          </a:p>
        </c:txPr>
        <c:crossAx val="850507775"/>
        <c:crosses val="autoZero"/>
        <c:auto val="0"/>
        <c:lblOffset val="100"/>
        <c:baseTimeUnit val="days"/>
        <c:majorUnit val="2"/>
        <c:majorTimeUnit val="days"/>
      </c:dateAx>
      <c:valAx>
        <c:axId val="850507775"/>
        <c:scaling>
          <c:orientation val="minMax"/>
        </c:scaling>
        <c:delete val="0"/>
        <c:axPos val="l"/>
        <c:majorGridlines>
          <c:spPr>
            <a:ln w="9525" cap="flat" cmpd="sng" algn="ctr">
              <a:solidFill>
                <a:schemeClr val="bg1">
                  <a:lumMod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Arial" panose="020B0604020202020204" pitchFamily="34" charset="0"/>
              </a:defRPr>
            </a:pPr>
            <a:endParaRPr lang="en-US"/>
          </a:p>
        </c:txPr>
        <c:crossAx val="990276639"/>
        <c:crosses val="autoZero"/>
        <c:crossBetween val="between"/>
      </c:valAx>
      <c:spPr>
        <a:noFill/>
        <a:ln>
          <a:noFill/>
        </a:ln>
        <a:effectLst/>
      </c:spPr>
    </c:plotArea>
    <c:legend>
      <c:legendPos val="b"/>
      <c:legendEntry>
        <c:idx val="2"/>
        <c:delete val="1"/>
      </c:legendEntry>
      <c:legendEntry>
        <c:idx val="3"/>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Arial" panose="020B0604020202020204" pitchFamily="34" charset="0"/>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9050" cap="flat" cmpd="sng" algn="ctr">
      <a:noFill/>
      <a:round/>
    </a:ln>
    <a:effectLst/>
  </c:spPr>
  <c:txPr>
    <a:bodyPr/>
    <a:lstStyle/>
    <a:p>
      <a:pPr>
        <a:defRPr>
          <a:latin typeface="+mn-lt"/>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177800</xdr:colOff>
      <xdr:row>144</xdr:row>
      <xdr:rowOff>29074</xdr:rowOff>
    </xdr:to>
    <xdr:pic>
      <xdr:nvPicPr>
        <xdr:cNvPr id="6" name="Picture 5">
          <a:extLst>
            <a:ext uri="{FF2B5EF4-FFF2-40B4-BE49-F238E27FC236}">
              <a16:creationId xmlns:a16="http://schemas.microsoft.com/office/drawing/2014/main" id="{3826A06D-C127-D040-A6CF-2BBC922D2E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6687800" cy="272705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177800</xdr:colOff>
      <xdr:row>180</xdr:row>
      <xdr:rowOff>95200</xdr:rowOff>
    </xdr:to>
    <xdr:pic>
      <xdr:nvPicPr>
        <xdr:cNvPr id="4" name="Picture 3">
          <a:extLst>
            <a:ext uri="{FF2B5EF4-FFF2-40B4-BE49-F238E27FC236}">
              <a16:creationId xmlns:a16="http://schemas.microsoft.com/office/drawing/2014/main" id="{C29484B1-3ACD-9B4B-A3F0-9625F204109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6687800" cy="341947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8</xdr:row>
      <xdr:rowOff>84475</xdr:rowOff>
    </xdr:from>
    <xdr:to>
      <xdr:col>8</xdr:col>
      <xdr:colOff>800378</xdr:colOff>
      <xdr:row>21</xdr:row>
      <xdr:rowOff>67235</xdr:rowOff>
    </xdr:to>
    <xdr:graphicFrame macro="">
      <xdr:nvGraphicFramePr>
        <xdr:cNvPr id="2" name="Chart 1" descr="Monthly Income vs. Spending">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87674</xdr:colOff>
      <xdr:row>9</xdr:row>
      <xdr:rowOff>33337</xdr:rowOff>
    </xdr:from>
    <xdr:to>
      <xdr:col>15</xdr:col>
      <xdr:colOff>152399</xdr:colOff>
      <xdr:row>20</xdr:row>
      <xdr:rowOff>84335</xdr:rowOff>
    </xdr:to>
    <xdr:graphicFrame macro="">
      <xdr:nvGraphicFramePr>
        <xdr:cNvPr id="4" name="Chart 3" descr="Month's Top Spending Categories&#10;">
          <a:extLst>
            <a:ext uri="{FF2B5EF4-FFF2-40B4-BE49-F238E27FC236}">
              <a16:creationId xmlns:a16="http://schemas.microsoft.com/office/drawing/2014/main" id="{00000000-0008-0000-0000-000004000000}"/>
            </a:ext>
            <a:ext uri="{147F2762-F138-4A5C-976F-8EAC2B608ADB}">
              <a16:predDERef xmlns:a16="http://schemas.microsoft.com/office/drawing/2014/main" pred="{EA4B61A0-993A-412D-B4E8-1DCB15DF50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28</xdr:row>
      <xdr:rowOff>85723</xdr:rowOff>
    </xdr:from>
    <xdr:to>
      <xdr:col>19</xdr:col>
      <xdr:colOff>95250</xdr:colOff>
      <xdr:row>41</xdr:row>
      <xdr:rowOff>57149</xdr:rowOff>
    </xdr:to>
    <xdr:graphicFrame macro="">
      <xdr:nvGraphicFramePr>
        <xdr:cNvPr id="3" name="Chart 2" descr="Cumulative Spending Throughout Month">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0.37278</cdr:x>
      <cdr:y>0.38161</cdr:y>
    </cdr:from>
    <cdr:to>
      <cdr:x>0.63129</cdr:x>
      <cdr:y>0.57244</cdr:y>
    </cdr:to>
    <cdr:sp macro="" textlink="Snapshot!$AH$12">
      <cdr:nvSpPr>
        <cdr:cNvPr id="3" name="TextBox 2">
          <a:extLst xmlns:a="http://schemas.openxmlformats.org/drawingml/2006/main">
            <a:ext uri="{FF2B5EF4-FFF2-40B4-BE49-F238E27FC236}">
              <a16:creationId xmlns:a16="http://schemas.microsoft.com/office/drawing/2014/main" id="{65C1457A-F0F2-4C50-B24F-1B3F9811CE14}"/>
            </a:ext>
          </a:extLst>
        </cdr:cNvPr>
        <cdr:cNvSpPr txBox="1"/>
      </cdr:nvSpPr>
      <cdr:spPr>
        <a:xfrm xmlns:a="http://schemas.openxmlformats.org/drawingml/2006/main">
          <a:off x="947830" y="813749"/>
          <a:ext cx="657291" cy="406925"/>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algn="ctr"/>
          <a:fld id="{69F04872-0FD4-4F54-9235-FD976F8554FF}" type="TxLink">
            <a:rPr lang="en-US" sz="1200" b="0" i="0" u="none" strike="noStrike">
              <a:solidFill>
                <a:schemeClr val="tx1">
                  <a:lumMod val="75000"/>
                  <a:lumOff val="25000"/>
                </a:schemeClr>
              </a:solidFill>
              <a:latin typeface="+mn-lt"/>
              <a:cs typeface="Arial" panose="020B0604020202020204" pitchFamily="34" charset="0"/>
            </a:rPr>
            <a:pPr algn="ctr"/>
            <a:t> $-   </a:t>
          </a:fld>
          <a:endParaRPr lang="en-US" sz="1200" b="0">
            <a:solidFill>
              <a:schemeClr val="tx1">
                <a:lumMod val="75000"/>
                <a:lumOff val="25000"/>
              </a:schemeClr>
            </a:solidFill>
            <a:latin typeface="+mn-lt"/>
            <a:cs typeface="Arial" panose="020B0604020202020204" pitchFamily="34" charset="0"/>
          </a:endParaRPr>
        </a:p>
      </cdr:txBody>
    </cdr:sp>
  </cdr:relSizeAnchor>
</c:userShapes>
</file>

<file path=xl/richData/rdRichValueTypes.xml><?xml version="1.0" encoding="utf-8"?>
<rvTypesInfo xmlns="http://schemas.microsoft.com/office/spreadsheetml/2017/richdata2">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13</v>
    <v>1</v>
  </rv>
  <rv s="1">
    <v>13</v>
    <v>3</v>
  </rv>
</rvData>
</file>

<file path=xl/richData/rdrichvaluestructure.xml><?xml version="1.0" encoding="utf-8"?>
<rvStructures xmlns="http://schemas.microsoft.com/office/spreadsheetml/2017/richdata" count="2">
  <s t="_error">
    <k n="errorType" t="i"/>
    <k n="propagated" t="b"/>
  </s>
  <s t="_error">
    <k n="errorType" t="i"/>
    <k n="subType" t="i"/>
  </s>
</rvStructur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ACD3EA0-E4E7-414E-AED7-82FDC31C791D}" name="Table1" displayName="Table1" ref="B6:R7" insertRow="1" totalsRowShown="0" headerRowDxfId="44" dataDxfId="43">
  <autoFilter ref="B6:R7" xr:uid="{1E93EEF5-853E-42BB-A4F2-89A98C13F990}"/>
  <sortState xmlns:xlrd2="http://schemas.microsoft.com/office/spreadsheetml/2017/richdata2" ref="B7:R7">
    <sortCondition descending="1" ref="B7"/>
  </sortState>
  <tableColumns count="17">
    <tableColumn id="1" xr3:uid="{EE6ED09F-F28E-459A-8607-99055584CDBE}" name="Date" dataDxfId="42"/>
    <tableColumn id="2" xr3:uid="{D76EC5B3-A626-48A8-A996-E3B80A2D3FA4}" name="Merchant" dataDxfId="41"/>
    <tableColumn id="3" xr3:uid="{4B7E9E3C-3E46-4B70-AE02-A4D7CF3853EC}" name="Category" dataDxfId="40"/>
    <tableColumn id="17" xr3:uid="{317C8378-88C4-6548-9039-CB14E163E0EF}" name="Subcategory" dataDxfId="39"/>
    <tableColumn id="4" xr3:uid="{B5C0445C-239E-43A5-B227-C3C3F4255C9B}" name="Amount $" dataDxfId="38"/>
    <tableColumn id="5" xr3:uid="{D96AF5FB-B219-4E87-90E5-1F89CA4F1921}" name="Account" dataDxfId="37">
      <calculatedColumnFormula>_xlfn.XLOOKUP(Table1[[#This Row],[Account_ID]], Accounts[ID], Accounts[Account nickname], "Unknown")</calculatedColumnFormula>
    </tableColumn>
    <tableColumn id="6" xr3:uid="{4EDA5FD9-4393-4FEA-915F-33B320335813}" name="Account Number" dataDxfId="36">
      <calculatedColumnFormula>_xlfn.XLOOKUP(Table1[[#This Row],[Account_ID]], Accounts[ID], Accounts[Account'#], "Unknown")</calculatedColumnFormula>
    </tableColumn>
    <tableColumn id="7" xr3:uid="{81BC73AB-869E-4F12-8D56-326E275BA234}" name="Institution" dataDxfId="35">
      <calculatedColumnFormula>_xlfn.XLOOKUP(Table1[[#This Row],[Institution_ID]], Institutions[ID], Institutions[Institution nickname], "Unknown")</calculatedColumnFormula>
    </tableColumn>
    <tableColumn id="14" xr3:uid="{20218ADD-5EE2-405E-AF73-890CF1361427}" name="Transaction_ID" dataDxfId="34"/>
    <tableColumn id="13" xr3:uid="{0C9D6E6C-7960-412E-A0B8-9C48ADB8BF9E}" name="Account_ID" dataDxfId="33"/>
    <tableColumn id="15" xr3:uid="{4C8D2200-E378-40E0-9425-67E53F82CCE4}" name="Institution_ID" dataDxfId="32"/>
    <tableColumn id="16" xr3:uid="{6F75B681-920E-42D4-965A-992DD52CE145}" name="Category Type" dataDxfId="31">
      <calculatedColumnFormula array="1">IFERROR(INDEX(CategoriesTable[Category type],MATCH(Table1[[#This Row],[Category]],CategoriesTable[Category name],0),0),"")</calculatedColumnFormula>
    </tableColumn>
    <tableColumn id="8" xr3:uid="{E89A31A0-3B8F-415C-A20F-F7D6E65F3692}" name="Date_Day" dataDxfId="30">
      <calculatedColumnFormula>DAY(Table1[[#This Row],[Date]])</calculatedColumnFormula>
    </tableColumn>
    <tableColumn id="9" xr3:uid="{5E9632CC-9B9D-4C42-A498-0EB7B2A784B4}" name="Date_Month" dataDxfId="29">
      <calculatedColumnFormula>MONTH(Table1[[#This Row],[Date]])</calculatedColumnFormula>
    </tableColumn>
    <tableColumn id="10" xr3:uid="{97D39170-DF53-42AA-8F04-83FB5831E028}" name="Date_Year" dataDxfId="28">
      <calculatedColumnFormula>YEAR(Table1[[#This Row],[Date]])</calculatedColumnFormula>
    </tableColumn>
    <tableColumn id="11" xr3:uid="{126135E5-55E0-4ADD-95EE-77FBF80CE9F9}" name="Beginning of Week" dataDxfId="27">
      <calculatedColumnFormula>IF(ISBLANK(Table1[[#This Row],[Date]]),"",Table1[[#This Row],[Date]]-WEEKDAY(Table1[[#This Row],[Date]],2)+1)</calculatedColumnFormula>
    </tableColumn>
    <tableColumn id="12" xr3:uid="{2AAEBDD8-703F-435B-AB5F-735EF64E5EA7}" name="Month" dataDxfId="26">
      <calculatedColumnFormula>IF(ISBLANK(Table1[[#This Row],[Date]]),"",DATE(Table1[[#This Row],[Date_Year]],Table1[[#This Row],[Date_Month]],1))</calculatedColumnFormula>
    </tableColumn>
  </tableColumns>
  <tableStyleInfo name="Money"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A5ABC79-9C59-4E23-92A7-75F31BA5D235}" name="Table2" displayName="Table2" ref="C6:E44" totalsRowShown="0" headerRowDxfId="23" dataDxfId="22" tableBorderDxfId="21">
  <autoFilter ref="C6:E44" xr:uid="{E630DDAD-569F-40E5-B0AD-F309D146F27A}"/>
  <tableColumns count="3">
    <tableColumn id="1" xr3:uid="{A1F04B03-8670-4C22-8F71-51FEA2D87954}" name="Id" dataDxfId="20"/>
    <tableColumn id="5" xr3:uid="{04FE7142-476D-C746-BA4C-B7000645E008}" name="Category Name" dataDxfId="19"/>
    <tableColumn id="2" xr3:uid="{164B46D0-D949-4187-9448-0A4C615EBE4E}" name="Category Type" dataDxfId="18"/>
  </tableColumns>
  <tableStyleInfo name="Money"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214A6F6-0DD5-5A41-8A04-736B82407D47}" name="CategoriesTable" displayName="CategoriesTable" ref="B7:E100" totalsRowShown="0" headerRowDxfId="12" dataDxfId="11">
  <autoFilter ref="B7:E100" xr:uid="{B3DC8D2A-FAFE-DD48-915A-0EE0BB47DE43}"/>
  <tableColumns count="4">
    <tableColumn id="1" xr3:uid="{50A6BF5C-A42C-3D4C-9D02-11C014F66B7C}" name="ID" dataDxfId="10"/>
    <tableColumn id="2" xr3:uid="{733CA2DE-3260-5B4C-B3FA-3B24EE70656B}" name="Category name" dataDxfId="9"/>
    <tableColumn id="3" xr3:uid="{6426D870-AE11-994C-B9DB-472A7F781B47}" name="Category type" dataDxfId="8"/>
    <tableColumn id="4" xr3:uid="{9A4A5794-2BC0-A341-8D1D-56BD41073385}" name="Default" dataDxfId="7"/>
  </tableColumns>
  <tableStyleInfo name="Money"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32464EDC-6766-F647-8A58-D572226DD58E}" name="SubcategoriesTable" displayName="SubcategoriesTable" ref="G7:J100" totalsRowShown="0" headerRowDxfId="6" dataDxfId="5">
  <autoFilter ref="G7:J100" xr:uid="{1D1562FA-5000-C64E-A69E-E6B991A2A56D}"/>
  <tableColumns count="4">
    <tableColumn id="1" xr3:uid="{72868950-F01A-E44D-9B56-C3FAF1E98937}" name="ID" dataDxfId="4"/>
    <tableColumn id="2" xr3:uid="{D2AD50BB-A2C6-7141-A591-FAD1BCB50F38}" name="Category name" dataDxfId="3"/>
    <tableColumn id="3" xr3:uid="{3AAABA99-3AB7-514F-B68D-1E4E094AD20D}" name="Subcategory name" dataDxfId="2"/>
    <tableColumn id="4" xr3:uid="{105A99CC-66D7-B747-BC3A-69A7401AF587}" name="Category ID" dataDxfId="1">
      <calculatedColumnFormula>IF(NOT(_xlfn.XLOOKUP(SubcategoriesTable[[#This Row],[Category name]],CategoriesTable[Category name],CategoriesTable[ID])=0),_xlfn.XLOOKUP(SubcategoriesTable[[#This Row],[Category name]],CategoriesTable[Category name],CategoriesTable[ID]),"")</calculatedColumnFormula>
    </tableColumn>
  </tableColumns>
  <tableStyleInfo name="Money"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B60AC0A-D20D-5142-A91B-50A733AFA7BA}" name="Institutions" displayName="Institutions" ref="A1:C5" totalsRowShown="0">
  <autoFilter ref="A1:C5" xr:uid="{8DDC56AC-4C8F-344A-AC35-DC2BCE373824}"/>
  <tableColumns count="3">
    <tableColumn id="1" xr3:uid="{F8F00E7C-8F20-944A-A003-C2E0D132D0CC}" name="ID"/>
    <tableColumn id="2" xr3:uid="{1CF7E431-29B2-0542-BCD6-BB99F26C573E}" name="Institution name"/>
    <tableColumn id="3" xr3:uid="{AEB05183-AE93-4A40-B032-81FBD8652435}" name="Institution nickname"/>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EEE1CB7C-1C37-8D49-A606-32D437989B68}" name="Accounts" displayName="Accounts" ref="E1:I5" totalsRowShown="0">
  <autoFilter ref="E1:I5" xr:uid="{DBAD4FF5-5D9B-BF4C-8495-1EAFEB48B5A2}"/>
  <tableColumns count="5">
    <tableColumn id="1" xr3:uid="{5687EA0E-F77A-2E4D-9D1D-6FE2410DA79E}" name="ID"/>
    <tableColumn id="2" xr3:uid="{DFB54C1C-3C19-0E40-B99B-98D3218F9866}" name="Institution ID"/>
    <tableColumn id="3" xr3:uid="{EBEA3053-AC2F-4A4E-A1B9-6470BE7AC771}" name="Account#" dataDxfId="0"/>
    <tableColumn id="4" xr3:uid="{808ED94C-F242-3A4F-848B-5B890D3F77A5}" name="Account name"/>
    <tableColumn id="5" xr3:uid="{9B2B6C07-884E-C449-9650-CC23BAADC366}" name="Account nickname"/>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1" width="350" row="0">
    <wetp:webextensionref xmlns:r="http://schemas.openxmlformats.org/officeDocument/2006/relationships" r:id="rId1"/>
  </wetp:taskpane>
</wetp:taskpanes>
</file>

<file path=xl/webextensions/webextension1.xml><?xml version="1.0" encoding="utf-8"?>
<we:webextension xmlns:we="http://schemas.microsoft.com/office/webextensions/webextension/2010/11" id="{DC588499-CA36-40D8-8ECA-1F3AB0185D4A}">
  <we:reference id="wa200001306" version="2.0.0.0" store="en-US" storeType="OMEX"/>
  <we:alternateReferences>
    <we:reference id="wa200001306" version="2.0.0.0" store="WA200001306" storeType="OMEX"/>
  </we:alternateReferences>
  <we:properties>
    <we:property name="Office.AutoShowTaskpaneWithDocument" value="true"/>
    <we:property name="templateVersion" value="&quot;2.2.0&quot;"/>
  </we:properties>
  <we:bindings/>
  <we:snapshot xmlns:r="http://schemas.openxmlformats.org/officeDocument/2006/relationships"/>
  <we:extLst>
    <a:ext xmlns:a="http://schemas.openxmlformats.org/drawingml/2006/main" uri="{D87F86FE-615C-45B5-9D79-34F1136793EB}">
      <we:containsCustomFunctions/>
    </a:ext>
  </we:extLst>
</we:webextension>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sam.sword04@gmail.co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table" Target="../tables/table3.xml"/></Relationships>
</file>

<file path=xl/worksheets/_rels/sheet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4DB663-79A8-A140-B6B8-821A5E6A15BD}">
  <dimension ref="A1:A30"/>
  <sheetViews>
    <sheetView showGridLines="0" showRowColHeaders="0" topLeftCell="A2" zoomScale="80" zoomScaleNormal="80" workbookViewId="0"/>
  </sheetViews>
  <sheetFormatPr defaultColWidth="10.85546875" defaultRowHeight="15" x14ac:dyDescent="0.25"/>
  <sheetData>
    <row r="1" spans="1:1" ht="2.1" hidden="1" customHeight="1" x14ac:dyDescent="0.25">
      <c r="A1" s="199" t="s">
        <v>135</v>
      </c>
    </row>
    <row r="2" spans="1:1" x14ac:dyDescent="0.25">
      <c r="A2" s="1" t="s">
        <v>0</v>
      </c>
    </row>
    <row r="3" spans="1:1" x14ac:dyDescent="0.25">
      <c r="A3" s="1" t="s">
        <v>1</v>
      </c>
    </row>
    <row r="4" spans="1:1" x14ac:dyDescent="0.25">
      <c r="A4" s="1" t="s">
        <v>2</v>
      </c>
    </row>
    <row r="5" spans="1:1" x14ac:dyDescent="0.25">
      <c r="A5" s="1" t="s">
        <v>3</v>
      </c>
    </row>
    <row r="6" spans="1:1" x14ac:dyDescent="0.25">
      <c r="A6" s="1" t="s">
        <v>4</v>
      </c>
    </row>
    <row r="7" spans="1:1" x14ac:dyDescent="0.25">
      <c r="A7" s="2" t="s">
        <v>5</v>
      </c>
    </row>
    <row r="8" spans="1:1" x14ac:dyDescent="0.25">
      <c r="A8" s="2"/>
    </row>
    <row r="9" spans="1:1" x14ac:dyDescent="0.25">
      <c r="A9" s="2" t="s">
        <v>6</v>
      </c>
    </row>
    <row r="10" spans="1:1" x14ac:dyDescent="0.25">
      <c r="A10" s="2" t="s">
        <v>7</v>
      </c>
    </row>
    <row r="11" spans="1:1" x14ac:dyDescent="0.25">
      <c r="A11" s="1" t="s">
        <v>8</v>
      </c>
    </row>
    <row r="12" spans="1:1" x14ac:dyDescent="0.25">
      <c r="A12" s="1"/>
    </row>
    <row r="13" spans="1:1" x14ac:dyDescent="0.25">
      <c r="A13" s="1" t="s">
        <v>9</v>
      </c>
    </row>
    <row r="14" spans="1:1" x14ac:dyDescent="0.25">
      <c r="A14" s="1" t="s">
        <v>10</v>
      </c>
    </row>
    <row r="15" spans="1:1" x14ac:dyDescent="0.25">
      <c r="A15" s="1" t="s">
        <v>11</v>
      </c>
    </row>
    <row r="16" spans="1:1" x14ac:dyDescent="0.25">
      <c r="A16" s="1"/>
    </row>
    <row r="17" spans="1:1" x14ac:dyDescent="0.25">
      <c r="A17" s="1" t="s">
        <v>12</v>
      </c>
    </row>
    <row r="18" spans="1:1" x14ac:dyDescent="0.25">
      <c r="A18" s="1" t="s">
        <v>13</v>
      </c>
    </row>
    <row r="19" spans="1:1" x14ac:dyDescent="0.25">
      <c r="A19" s="1" t="s">
        <v>11</v>
      </c>
    </row>
    <row r="20" spans="1:1" x14ac:dyDescent="0.25">
      <c r="A20" s="1"/>
    </row>
    <row r="21" spans="1:1" x14ac:dyDescent="0.25">
      <c r="A21" s="1" t="s">
        <v>14</v>
      </c>
    </row>
    <row r="22" spans="1:1" x14ac:dyDescent="0.25">
      <c r="A22" s="1"/>
    </row>
    <row r="23" spans="1:1" x14ac:dyDescent="0.25">
      <c r="A23" s="1"/>
    </row>
    <row r="24" spans="1:1" x14ac:dyDescent="0.25">
      <c r="A24" s="1"/>
    </row>
    <row r="25" spans="1:1" x14ac:dyDescent="0.25">
      <c r="A25" s="1"/>
    </row>
    <row r="26" spans="1:1" x14ac:dyDescent="0.25">
      <c r="A26" s="1"/>
    </row>
    <row r="27" spans="1:1" x14ac:dyDescent="0.25">
      <c r="A27" s="1"/>
    </row>
    <row r="28" spans="1:1" x14ac:dyDescent="0.25">
      <c r="A28" s="1"/>
    </row>
    <row r="29" spans="1:1" x14ac:dyDescent="0.25">
      <c r="A29" s="1"/>
    </row>
    <row r="30" spans="1:1" x14ac:dyDescent="0.25">
      <c r="A30" s="1"/>
    </row>
  </sheetData>
  <dataValidations count="1">
    <dataValidation allowBlank="1" showInputMessage="1" showErrorMessage="1" promptTitle="Welcome" prompt="Welcome to Money in Excel! Trust the add-in on the right side of the screen to begin adding accounts and automatically importing transactions." sqref="A1:A3" xr:uid="{90FF3B32-DCD0-4776-9D4D-BEA3E18AE4C8}"/>
  </dataValidations>
  <hyperlinks>
    <hyperlink ref="A1" r:id="rId1" xr:uid="{E8F6C6CA-2DF7-4027-BE92-9046D79A0FCC}"/>
  </hyperlink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919E52-4F57-C545-BB35-C1F9752CCF9D}">
  <dimension ref="A1:F47"/>
  <sheetViews>
    <sheetView showGridLines="0" showRowColHeaders="0" tabSelected="1" topLeftCell="A2" zoomScale="80" zoomScaleNormal="80" workbookViewId="0">
      <selection activeCell="W35" sqref="W35"/>
    </sheetView>
  </sheetViews>
  <sheetFormatPr defaultColWidth="10.85546875" defaultRowHeight="15" x14ac:dyDescent="0.25"/>
  <cols>
    <col min="1" max="4" width="10.85546875" style="48"/>
  </cols>
  <sheetData>
    <row r="1" spans="1:6" ht="2.1" hidden="1" customHeight="1" x14ac:dyDescent="0.25"/>
    <row r="2" spans="1:6" x14ac:dyDescent="0.25">
      <c r="A2" s="1" t="s">
        <v>15</v>
      </c>
      <c r="B2" s="1"/>
      <c r="C2" s="1"/>
      <c r="D2" s="1"/>
      <c r="E2" s="1"/>
      <c r="F2" s="1"/>
    </row>
    <row r="3" spans="1:6" x14ac:dyDescent="0.25">
      <c r="A3" s="1" t="s">
        <v>16</v>
      </c>
      <c r="B3" s="1"/>
      <c r="C3" s="1"/>
      <c r="D3" s="1"/>
      <c r="E3" s="1"/>
      <c r="F3" s="1"/>
    </row>
    <row r="4" spans="1:6" x14ac:dyDescent="0.25">
      <c r="A4" s="1" t="s">
        <v>8</v>
      </c>
      <c r="B4" s="1"/>
      <c r="C4" s="1"/>
      <c r="D4" s="1"/>
      <c r="E4" s="1"/>
      <c r="F4" s="1"/>
    </row>
    <row r="5" spans="1:6" x14ac:dyDescent="0.25">
      <c r="A5" s="1"/>
      <c r="B5" s="1"/>
      <c r="C5" s="1"/>
      <c r="D5" s="1"/>
      <c r="E5" s="1"/>
      <c r="F5" s="1"/>
    </row>
    <row r="6" spans="1:6" x14ac:dyDescent="0.25">
      <c r="A6" s="1" t="s">
        <v>17</v>
      </c>
      <c r="B6" s="1"/>
      <c r="C6" s="1"/>
      <c r="D6" s="1"/>
      <c r="E6" s="1"/>
      <c r="F6" s="1"/>
    </row>
    <row r="7" spans="1:6" x14ac:dyDescent="0.25">
      <c r="A7" s="1">
        <v>1</v>
      </c>
      <c r="B7" s="1" t="s">
        <v>18</v>
      </c>
      <c r="C7" s="1"/>
      <c r="D7" s="1"/>
      <c r="E7" s="1"/>
      <c r="F7" s="1"/>
    </row>
    <row r="8" spans="1:6" x14ac:dyDescent="0.25">
      <c r="A8" s="1">
        <v>2</v>
      </c>
      <c r="B8" s="1" t="s">
        <v>19</v>
      </c>
      <c r="C8" s="1"/>
      <c r="D8" s="1"/>
      <c r="E8" s="1"/>
      <c r="F8" s="1"/>
    </row>
    <row r="9" spans="1:6" x14ac:dyDescent="0.25">
      <c r="A9" s="1">
        <v>3</v>
      </c>
      <c r="B9" s="1" t="s">
        <v>20</v>
      </c>
      <c r="C9" s="1"/>
      <c r="D9" s="1"/>
      <c r="E9" s="1"/>
      <c r="F9" s="1"/>
    </row>
    <row r="10" spans="1:6" x14ac:dyDescent="0.25">
      <c r="A10" s="1">
        <v>4</v>
      </c>
      <c r="B10" s="1" t="s">
        <v>21</v>
      </c>
      <c r="C10" s="1"/>
      <c r="D10" s="1"/>
      <c r="E10" s="1"/>
      <c r="F10" s="1"/>
    </row>
    <row r="11" spans="1:6" x14ac:dyDescent="0.25">
      <c r="A11" s="1">
        <v>5</v>
      </c>
      <c r="B11" s="1" t="s">
        <v>22</v>
      </c>
      <c r="C11" s="1"/>
      <c r="D11" s="1"/>
      <c r="E11" s="1"/>
      <c r="F11" s="1"/>
    </row>
    <row r="12" spans="1:6" x14ac:dyDescent="0.25">
      <c r="A12" s="1">
        <v>6</v>
      </c>
      <c r="B12" s="1" t="s">
        <v>23</v>
      </c>
      <c r="C12" s="1"/>
      <c r="D12" s="1"/>
      <c r="E12" s="1"/>
      <c r="F12" s="1"/>
    </row>
    <row r="13" spans="1:6" x14ac:dyDescent="0.25">
      <c r="A13" s="1" t="s">
        <v>24</v>
      </c>
      <c r="B13" s="1"/>
      <c r="C13" s="1"/>
      <c r="D13" s="1"/>
      <c r="E13" s="1"/>
      <c r="F13" s="1"/>
    </row>
    <row r="14" spans="1:6" x14ac:dyDescent="0.25">
      <c r="A14" s="1" t="s">
        <v>11</v>
      </c>
      <c r="B14" s="1"/>
      <c r="C14" s="1"/>
      <c r="D14" s="1"/>
      <c r="E14" s="1"/>
      <c r="F14" s="1"/>
    </row>
    <row r="15" spans="1:6" x14ac:dyDescent="0.25">
      <c r="A15" s="1"/>
      <c r="B15" s="1"/>
      <c r="C15" s="1"/>
      <c r="D15" s="1"/>
      <c r="E15" s="1"/>
      <c r="F15" s="1"/>
    </row>
    <row r="16" spans="1:6" x14ac:dyDescent="0.25">
      <c r="A16" s="1" t="s">
        <v>6</v>
      </c>
      <c r="B16" s="1"/>
      <c r="C16" s="1"/>
      <c r="D16" s="1"/>
      <c r="E16" s="1"/>
      <c r="F16" s="1"/>
    </row>
    <row r="17" spans="1:6" x14ac:dyDescent="0.25">
      <c r="A17" s="1" t="s">
        <v>7</v>
      </c>
      <c r="B17" s="1"/>
      <c r="C17" s="1"/>
      <c r="D17" s="1"/>
      <c r="E17" s="1"/>
      <c r="F17" s="1"/>
    </row>
    <row r="18" spans="1:6" x14ac:dyDescent="0.25">
      <c r="A18" s="1"/>
      <c r="B18" s="1"/>
      <c r="C18" s="1"/>
      <c r="D18" s="1"/>
      <c r="E18" s="1"/>
      <c r="F18" s="1"/>
    </row>
    <row r="19" spans="1:6" x14ac:dyDescent="0.25">
      <c r="A19" s="1" t="s">
        <v>25</v>
      </c>
      <c r="B19" s="1"/>
      <c r="C19" s="1"/>
      <c r="D19" s="1"/>
      <c r="E19" s="1"/>
      <c r="F19" s="1"/>
    </row>
    <row r="20" spans="1:6" x14ac:dyDescent="0.25">
      <c r="A20" s="1">
        <v>1</v>
      </c>
      <c r="B20" s="1" t="s">
        <v>26</v>
      </c>
      <c r="C20" s="1"/>
      <c r="D20" s="1"/>
      <c r="E20" s="1"/>
      <c r="F20" s="1"/>
    </row>
    <row r="21" spans="1:6" x14ac:dyDescent="0.25">
      <c r="A21" s="1">
        <v>2</v>
      </c>
      <c r="B21" s="1" t="s">
        <v>27</v>
      </c>
      <c r="C21" s="1"/>
      <c r="D21" s="1"/>
      <c r="E21" s="1"/>
      <c r="F21" s="1"/>
    </row>
    <row r="22" spans="1:6" x14ac:dyDescent="0.25">
      <c r="A22" s="1">
        <v>3</v>
      </c>
      <c r="B22" s="1" t="s">
        <v>28</v>
      </c>
      <c r="C22" s="1"/>
      <c r="D22" s="1"/>
      <c r="E22" s="1"/>
      <c r="F22" s="1"/>
    </row>
    <row r="23" spans="1:6" x14ac:dyDescent="0.25">
      <c r="A23" s="1">
        <v>4</v>
      </c>
      <c r="B23" s="1" t="s">
        <v>29</v>
      </c>
      <c r="C23" s="1"/>
      <c r="D23" s="1"/>
      <c r="E23" s="1"/>
      <c r="F23" s="1"/>
    </row>
    <row r="24" spans="1:6" x14ac:dyDescent="0.25">
      <c r="A24" s="1" t="s">
        <v>30</v>
      </c>
      <c r="B24" s="1"/>
      <c r="C24" s="1"/>
      <c r="D24" s="1"/>
      <c r="E24" s="1"/>
      <c r="F24" s="1"/>
    </row>
    <row r="25" spans="1:6" x14ac:dyDescent="0.25">
      <c r="A25" s="1" t="s">
        <v>11</v>
      </c>
      <c r="B25" s="1"/>
      <c r="C25" s="1"/>
      <c r="D25" s="1"/>
      <c r="E25" s="1"/>
      <c r="F25" s="1"/>
    </row>
    <row r="26" spans="1:6" x14ac:dyDescent="0.25">
      <c r="A26" s="1"/>
      <c r="B26" s="1"/>
      <c r="C26" s="1"/>
      <c r="D26" s="1"/>
      <c r="E26" s="1"/>
      <c r="F26" s="1"/>
    </row>
    <row r="27" spans="1:6" x14ac:dyDescent="0.25">
      <c r="A27" s="1" t="s">
        <v>31</v>
      </c>
      <c r="B27" s="1"/>
      <c r="C27" s="1"/>
      <c r="D27" s="1"/>
      <c r="E27" s="1"/>
      <c r="F27" s="1"/>
    </row>
    <row r="28" spans="1:6" x14ac:dyDescent="0.25">
      <c r="A28" s="1">
        <v>1</v>
      </c>
      <c r="B28" s="1" t="s">
        <v>32</v>
      </c>
      <c r="C28" s="1"/>
      <c r="D28" s="1"/>
      <c r="E28" s="1"/>
      <c r="F28" s="1"/>
    </row>
    <row r="29" spans="1:6" x14ac:dyDescent="0.25">
      <c r="A29" s="1">
        <v>2</v>
      </c>
      <c r="B29" s="1" t="s">
        <v>33</v>
      </c>
      <c r="C29" s="1"/>
      <c r="D29" s="1"/>
      <c r="E29" s="1"/>
      <c r="F29" s="1"/>
    </row>
    <row r="30" spans="1:6" x14ac:dyDescent="0.25">
      <c r="A30" s="1">
        <v>3</v>
      </c>
      <c r="B30" s="1" t="s">
        <v>34</v>
      </c>
      <c r="C30" s="1"/>
      <c r="D30" s="1"/>
      <c r="E30" s="1"/>
      <c r="F30" s="1"/>
    </row>
    <row r="31" spans="1:6" x14ac:dyDescent="0.25">
      <c r="A31" s="1" t="s">
        <v>11</v>
      </c>
      <c r="B31" s="1"/>
      <c r="C31" s="1"/>
      <c r="D31" s="1"/>
      <c r="E31" s="1"/>
      <c r="F31" s="1"/>
    </row>
    <row r="32" spans="1:6" x14ac:dyDescent="0.25">
      <c r="A32" s="1"/>
      <c r="B32" s="1"/>
      <c r="C32" s="1"/>
      <c r="D32" s="1"/>
      <c r="E32" s="1"/>
      <c r="F32" s="1"/>
    </row>
    <row r="33" spans="1:6" x14ac:dyDescent="0.25">
      <c r="A33" s="1" t="s">
        <v>35</v>
      </c>
      <c r="B33" s="1"/>
      <c r="C33" s="1"/>
      <c r="D33" s="1"/>
      <c r="E33" s="1"/>
      <c r="F33" s="1"/>
    </row>
    <row r="34" spans="1:6" x14ac:dyDescent="0.25">
      <c r="A34" s="1">
        <v>1</v>
      </c>
      <c r="B34" s="1" t="s">
        <v>36</v>
      </c>
      <c r="C34" s="1"/>
      <c r="D34" s="1"/>
      <c r="E34" s="1"/>
      <c r="F34" s="1"/>
    </row>
    <row r="35" spans="1:6" x14ac:dyDescent="0.25">
      <c r="A35" s="1">
        <v>2</v>
      </c>
      <c r="B35" s="1" t="s">
        <v>37</v>
      </c>
      <c r="C35" s="1"/>
      <c r="D35" s="1"/>
      <c r="E35" s="1"/>
      <c r="F35" s="1"/>
    </row>
    <row r="36" spans="1:6" x14ac:dyDescent="0.25">
      <c r="A36" s="1">
        <v>3</v>
      </c>
      <c r="B36" s="1" t="s">
        <v>38</v>
      </c>
      <c r="C36" s="1"/>
      <c r="D36" s="1"/>
      <c r="E36" s="1"/>
      <c r="F36" s="1"/>
    </row>
    <row r="37" spans="1:6" x14ac:dyDescent="0.25">
      <c r="A37" s="1" t="s">
        <v>11</v>
      </c>
      <c r="B37" s="1"/>
      <c r="C37" s="1"/>
      <c r="D37" s="1"/>
      <c r="E37" s="1"/>
      <c r="F37" s="1"/>
    </row>
    <row r="38" spans="1:6" x14ac:dyDescent="0.25">
      <c r="A38" s="1"/>
      <c r="B38" s="1"/>
      <c r="C38" s="1"/>
      <c r="D38" s="1"/>
      <c r="E38" s="1"/>
      <c r="F38" s="1"/>
    </row>
    <row r="39" spans="1:6" x14ac:dyDescent="0.25">
      <c r="A39" s="1" t="s">
        <v>39</v>
      </c>
      <c r="B39" s="1"/>
      <c r="C39" s="1"/>
      <c r="D39" s="1"/>
      <c r="E39" s="1"/>
      <c r="F39" s="1"/>
    </row>
    <row r="40" spans="1:6" x14ac:dyDescent="0.25">
      <c r="A40" s="1">
        <v>1</v>
      </c>
      <c r="B40" s="1" t="s">
        <v>40</v>
      </c>
      <c r="C40" s="1"/>
      <c r="D40" s="1"/>
      <c r="E40" s="1"/>
      <c r="F40" s="1"/>
    </row>
    <row r="41" spans="1:6" x14ac:dyDescent="0.25">
      <c r="A41" s="1">
        <v>2</v>
      </c>
      <c r="B41" s="1" t="s">
        <v>41</v>
      </c>
      <c r="C41" s="1"/>
      <c r="D41" s="1"/>
      <c r="E41" s="1"/>
      <c r="F41" s="1"/>
    </row>
    <row r="42" spans="1:6" x14ac:dyDescent="0.25">
      <c r="A42" s="1">
        <v>3</v>
      </c>
      <c r="B42" s="1" t="s">
        <v>42</v>
      </c>
      <c r="C42" s="1"/>
      <c r="D42" s="1"/>
      <c r="E42" s="1"/>
      <c r="F42" s="1"/>
    </row>
    <row r="43" spans="1:6" x14ac:dyDescent="0.25">
      <c r="A43" s="1">
        <v>4</v>
      </c>
      <c r="B43" s="1" t="s">
        <v>43</v>
      </c>
      <c r="C43" s="1"/>
      <c r="D43" s="1"/>
      <c r="E43" s="1"/>
      <c r="F43" s="1"/>
    </row>
    <row r="44" spans="1:6" x14ac:dyDescent="0.25">
      <c r="A44" s="1"/>
      <c r="B44" s="1"/>
      <c r="C44" s="1"/>
      <c r="D44" s="1"/>
      <c r="E44" s="1"/>
      <c r="F44" s="1"/>
    </row>
    <row r="45" spans="1:6" x14ac:dyDescent="0.25">
      <c r="A45" s="1"/>
      <c r="B45" s="1"/>
      <c r="C45" s="1"/>
      <c r="D45" s="1"/>
      <c r="E45" s="1"/>
      <c r="F45" s="1"/>
    </row>
    <row r="46" spans="1:6" x14ac:dyDescent="0.25">
      <c r="A46" s="1"/>
      <c r="B46" s="1"/>
      <c r="C46" s="1"/>
      <c r="D46" s="1"/>
      <c r="E46" s="1"/>
      <c r="F46" s="1"/>
    </row>
    <row r="47" spans="1:6" x14ac:dyDescent="0.25">
      <c r="A47" s="1"/>
      <c r="B47" s="1"/>
      <c r="C47" s="1"/>
      <c r="D47" s="1"/>
      <c r="E47" s="1"/>
      <c r="F47" s="1"/>
    </row>
  </sheetData>
  <dataValidations count="1">
    <dataValidation allowBlank="1" showInputMessage="1" showErrorMessage="1" promptTitle="Instructions" prompt="Learn how to use Money in Excel." sqref="A1:A3" xr:uid="{76C54FD8-9B44-4747-8357-01E7118C6398}"/>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71E34-955C-4F80-B554-59820120072A}">
  <dimension ref="A1:AY200"/>
  <sheetViews>
    <sheetView showGridLines="0" zoomScaleNormal="100" workbookViewId="0">
      <pane ySplit="5" topLeftCell="A6" activePane="bottomLeft" state="frozen"/>
      <selection pane="bottomLeft" activeCell="Q4" sqref="Q4:S4"/>
    </sheetView>
  </sheetViews>
  <sheetFormatPr defaultColWidth="11.28515625" defaultRowHeight="15" outlineLevelCol="1" x14ac:dyDescent="0.25"/>
  <cols>
    <col min="1" max="1" width="3.42578125" style="15" customWidth="1"/>
    <col min="2" max="2" width="0.28515625" style="15" hidden="1" customWidth="1" outlineLevel="1"/>
    <col min="3" max="3" width="1.42578125" style="15" customWidth="1" collapsed="1"/>
    <col min="4" max="4" width="11.28515625" style="15" customWidth="1"/>
    <col min="5" max="6" width="11.28515625" style="15"/>
    <col min="7" max="7" width="11.28515625" style="15" bestFit="1" customWidth="1"/>
    <col min="8" max="8" width="11.28515625" style="15"/>
    <col min="9" max="9" width="10.28515625" style="15" customWidth="1"/>
    <col min="10" max="10" width="1.42578125" style="15" customWidth="1"/>
    <col min="11" max="11" width="2.42578125" style="15" customWidth="1"/>
    <col min="12" max="12" width="1.42578125" style="15" customWidth="1"/>
    <col min="13" max="14" width="11.28515625" style="15"/>
    <col min="15" max="15" width="8.28515625" style="15" customWidth="1"/>
    <col min="16" max="16" width="3.42578125" style="15" customWidth="1"/>
    <col min="17" max="17" width="11.42578125" style="15" customWidth="1"/>
    <col min="18" max="18" width="11.28515625" style="15"/>
    <col min="19" max="19" width="10.28515625" style="15" customWidth="1"/>
    <col min="20" max="20" width="2.28515625" style="15" customWidth="1"/>
    <col min="21" max="21" width="11.28515625" style="15" customWidth="1"/>
    <col min="22" max="22" width="12.28515625" style="15" hidden="1" customWidth="1" outlineLevel="1"/>
    <col min="23" max="23" width="14.42578125" style="15" hidden="1" customWidth="1" outlineLevel="1"/>
    <col min="24" max="24" width="1.42578125" style="16" hidden="1" customWidth="1" outlineLevel="1"/>
    <col min="25" max="27" width="11.28515625" style="15" hidden="1" customWidth="1" outlineLevel="1"/>
    <col min="28" max="28" width="1.42578125" style="16" hidden="1" customWidth="1" outlineLevel="1"/>
    <col min="29" max="34" width="11.28515625" style="15" hidden="1" customWidth="1" outlineLevel="1"/>
    <col min="35" max="35" width="1.42578125" style="15" hidden="1" customWidth="1" outlineLevel="1"/>
    <col min="36" max="36" width="10" style="15" hidden="1" customWidth="1" outlineLevel="1"/>
    <col min="37" max="44" width="11.28515625" style="15" hidden="1" customWidth="1" outlineLevel="1"/>
    <col min="45" max="45" width="1.42578125" style="15" hidden="1" customWidth="1" outlineLevel="1"/>
    <col min="46" max="50" width="11.28515625" style="15" hidden="1" customWidth="1" outlineLevel="1"/>
    <col min="51" max="51" width="11.28515625" style="15" collapsed="1"/>
    <col min="52" max="16384" width="11.28515625" style="15"/>
  </cols>
  <sheetData>
    <row r="1" spans="1:50" s="7" customFormat="1" ht="5.0999999999999996" customHeight="1" x14ac:dyDescent="0.25">
      <c r="A1" s="3"/>
      <c r="B1" s="4"/>
      <c r="C1" s="5"/>
      <c r="D1" s="5"/>
      <c r="E1" s="5"/>
      <c r="F1" s="5"/>
      <c r="G1" s="5"/>
      <c r="H1" s="5"/>
      <c r="I1" s="5"/>
      <c r="J1" s="5"/>
      <c r="K1" s="5"/>
      <c r="L1" s="5"/>
      <c r="M1" s="5"/>
      <c r="N1" s="5"/>
      <c r="O1" s="5"/>
      <c r="P1" s="5"/>
      <c r="Q1" s="5"/>
      <c r="R1" s="5"/>
      <c r="S1" s="5"/>
      <c r="T1" s="6"/>
      <c r="X1" s="8"/>
      <c r="AB1" s="8"/>
    </row>
    <row r="2" spans="1:50" ht="40.5" customHeight="1" x14ac:dyDescent="0.55000000000000004">
      <c r="A2" s="9"/>
      <c r="B2" s="10"/>
      <c r="C2" s="176" t="s">
        <v>44</v>
      </c>
      <c r="D2" s="177"/>
      <c r="E2" s="177"/>
      <c r="F2" s="177"/>
      <c r="G2" s="177"/>
      <c r="H2" s="177"/>
      <c r="I2" s="177"/>
      <c r="J2" s="177"/>
      <c r="K2" s="177"/>
      <c r="L2" s="177"/>
      <c r="M2" s="177"/>
      <c r="N2" s="177"/>
      <c r="O2" s="177"/>
      <c r="P2" s="177"/>
      <c r="Q2" s="11" t="s">
        <v>45</v>
      </c>
      <c r="R2" s="12"/>
      <c r="S2" s="12"/>
      <c r="T2" s="13"/>
      <c r="U2" s="10"/>
      <c r="V2" s="14"/>
      <c r="AK2" s="14"/>
      <c r="AM2" s="17"/>
      <c r="AN2" s="17"/>
      <c r="AO2" s="18"/>
    </row>
    <row r="3" spans="1:50" ht="4.3499999999999996" customHeight="1" thickBot="1" x14ac:dyDescent="0.6">
      <c r="A3" s="9"/>
      <c r="B3" s="10"/>
      <c r="C3" s="143"/>
      <c r="D3" s="144"/>
      <c r="E3" s="144"/>
      <c r="F3" s="144"/>
      <c r="G3" s="144"/>
      <c r="H3" s="144"/>
      <c r="I3" s="144"/>
      <c r="J3" s="144"/>
      <c r="K3" s="144"/>
      <c r="L3" s="144"/>
      <c r="M3" s="144"/>
      <c r="N3" s="144"/>
      <c r="O3" s="144"/>
      <c r="P3" s="144"/>
      <c r="Q3" s="144"/>
      <c r="T3" s="13"/>
      <c r="U3" s="10"/>
      <c r="AK3" s="14"/>
      <c r="AM3" s="17"/>
      <c r="AN3" s="17"/>
      <c r="AO3" s="18"/>
    </row>
    <row r="4" spans="1:50" ht="40.5" customHeight="1" thickTop="1" thickBot="1" x14ac:dyDescent="0.35">
      <c r="A4" s="9"/>
      <c r="B4" s="10"/>
      <c r="C4" s="181" t="s">
        <v>46</v>
      </c>
      <c r="D4" s="182"/>
      <c r="E4" s="182"/>
      <c r="F4" s="182"/>
      <c r="G4" s="182"/>
      <c r="H4" s="182"/>
      <c r="I4" s="177"/>
      <c r="J4" s="177"/>
      <c r="K4" s="177"/>
      <c r="L4" s="177"/>
      <c r="M4" s="177"/>
      <c r="N4" s="177"/>
      <c r="O4" s="177"/>
      <c r="Q4" s="178" t="s">
        <v>134</v>
      </c>
      <c r="R4" s="179"/>
      <c r="S4" s="180"/>
      <c r="T4" s="13"/>
      <c r="U4" s="144"/>
      <c r="W4" s="19" t="e">
        <f>_xlfn.XLOOKUP(TEXT(Q4,"mmmm yyyy"),$V$7:$V$200,$W$7:$W$200)</f>
        <v>#N/A</v>
      </c>
      <c r="Y4" s="15" t="s">
        <v>47</v>
      </c>
      <c r="AC4" s="15" t="s">
        <v>48</v>
      </c>
      <c r="AD4" s="15" t="s">
        <v>49</v>
      </c>
      <c r="AE4" s="15" t="s">
        <v>50</v>
      </c>
      <c r="AF4" s="15" t="s">
        <v>51</v>
      </c>
      <c r="AG4" s="15" t="s">
        <v>48</v>
      </c>
      <c r="AH4" s="15" t="s">
        <v>52</v>
      </c>
      <c r="AJ4" s="20" t="s">
        <v>53</v>
      </c>
      <c r="AK4" s="20" t="s">
        <v>54</v>
      </c>
      <c r="AL4" s="20" t="s">
        <v>52</v>
      </c>
      <c r="AM4" s="20" t="e">
        <f>TEXT(AK6,"MMMM")&amp;" Spending"</f>
        <v>#N/A</v>
      </c>
      <c r="AN4" s="20" t="s">
        <v>55</v>
      </c>
      <c r="AO4" s="20" t="s">
        <v>56</v>
      </c>
      <c r="AP4" s="20" t="s">
        <v>52</v>
      </c>
      <c r="AQ4" s="20" t="e">
        <f>TEXT(AO6,"MMMM")&amp;" Spending"</f>
        <v>#N/A</v>
      </c>
      <c r="AR4" s="20" t="s">
        <v>55</v>
      </c>
      <c r="AS4" s="21"/>
      <c r="AT4" s="15" t="s">
        <v>57</v>
      </c>
      <c r="AU4" s="15" t="s">
        <v>52</v>
      </c>
      <c r="AV4" s="15" t="s">
        <v>58</v>
      </c>
      <c r="AW4" s="15" t="s">
        <v>59</v>
      </c>
      <c r="AX4" s="15" t="s">
        <v>60</v>
      </c>
    </row>
    <row r="5" spans="1:50" s="16" customFormat="1" ht="4.3499999999999996" customHeight="1" thickTop="1" x14ac:dyDescent="0.25">
      <c r="A5" s="22"/>
      <c r="B5" s="23"/>
      <c r="C5" s="23"/>
      <c r="D5" s="8"/>
      <c r="E5" s="8"/>
      <c r="F5" s="8"/>
      <c r="G5" s="8"/>
      <c r="H5" s="8"/>
      <c r="I5" s="8"/>
      <c r="J5" s="8"/>
      <c r="K5" s="8"/>
      <c r="L5" s="8"/>
      <c r="M5" s="8"/>
      <c r="N5" s="8"/>
      <c r="O5" s="8"/>
      <c r="P5" s="8"/>
      <c r="Q5" s="8"/>
      <c r="R5" s="8"/>
      <c r="S5" s="8"/>
      <c r="T5" s="8"/>
      <c r="U5" s="23"/>
    </row>
    <row r="6" spans="1:50" ht="14.85" customHeight="1" thickBot="1" x14ac:dyDescent="0.3">
      <c r="A6" s="24"/>
      <c r="G6" s="25"/>
      <c r="V6" s="26" t="s">
        <v>61</v>
      </c>
      <c r="W6" s="26" t="s">
        <v>62</v>
      </c>
      <c r="Y6" s="27" t="str">
        <f>TEXT(ABS(Z9),"$#,##0")&amp;" "&amp;IF(Z7&gt;Z8,"less was spent compared to last month","more was spent compared to last month")</f>
        <v>$0 more was spent compared to last month</v>
      </c>
      <c r="Z6" s="28"/>
      <c r="AA6" s="28"/>
      <c r="AC6" s="29" t="str">
        <f>IF('Archived Categories Sheet'!E7="Expense",'Archived Categories Sheet'!D7,"--")</f>
        <v>--</v>
      </c>
      <c r="AD6" s="30">
        <f>SUMIFS(Table1[Amount $],Table1[Category],Snapshot!AC6,Table1[Amount $],"&lt;"&amp;0,Table1[Month],Snapshot!$W$4)*-1</f>
        <v>0</v>
      </c>
      <c r="AE6" s="27">
        <f>RANK(AD6,$AD$6:$AD$35,0)+COUNTIF(AD6:$AD$6,AD6)-1</f>
        <v>1</v>
      </c>
      <c r="AF6" s="27">
        <v>1</v>
      </c>
      <c r="AG6" s="27" t="str" cm="1">
        <f t="array" ref="AG6">IF(INDEX($AD$6:$AD$35,MATCH(AF6,$AE$6:$AE$35,0),0)=0,"",INDEX($AC$6:$AC$35,MATCH(AF6,$AE$6:$AE$35,0),0))</f>
        <v/>
      </c>
      <c r="AH6" s="30" cm="1">
        <f t="array" ref="AH6">IF(INDEX($AD$6:$AD$35,MATCH(AF6,$AE$6:$AE$35,0),0)=0,0,INDEX($AD$6:$AD$35,MATCH(AF6,$AE$6:$AE$35,0),0))</f>
        <v>0</v>
      </c>
      <c r="AI6" s="31"/>
      <c r="AJ6" s="32">
        <f>DATE(2000,1,1)</f>
        <v>36526</v>
      </c>
      <c r="AK6" s="32" t="e">
        <f>DATE(YEAR(W4),MONTH(W4),DAY(W4))</f>
        <v>#N/A</v>
      </c>
      <c r="AL6" s="33">
        <f>SUMIFS(Table1[Amount $],Table1[Amount $],"&lt;"&amp;0,Table1[Category Type],"Expense",Table1[Date],Snapshot!AK6)*-1</f>
        <v>0</v>
      </c>
      <c r="AM6" s="33" t="e">
        <f ca="1">IF(AK6&gt;TODAY(),NA(),SUM(AL6:$AL$6))</f>
        <v>#N/A</v>
      </c>
      <c r="AN6" s="33" t="e">
        <f ca="1">IF(OR(AK6=EOMONTH($AK$6,0),AK6=TODAY()),AM6,NA())</f>
        <v>#N/A</v>
      </c>
      <c r="AO6" s="32" t="e">
        <f>DATE(YEAR(AK6),MONTH(AK6)-1,DAY(AK6))</f>
        <v>#N/A</v>
      </c>
      <c r="AP6" s="33">
        <f>SUMIFS(Table1[Amount $],Table1[Amount $],"&lt;"&amp;0,Table1[Category Type],"Expense",Table1[Date],Snapshot!AO6)*-1</f>
        <v>0</v>
      </c>
      <c r="AQ6" s="33" t="e">
        <f>IF(AO6&lt;=EOMONTH($AO$6,0),SUM(AP$6:$AP6),NA())</f>
        <v>#N/A</v>
      </c>
      <c r="AR6" s="33" t="e">
        <f>IF(AO6=EOMONTH($AO$6,0),AQ6,NA())</f>
        <v>#N/A</v>
      </c>
      <c r="AT6" s="27" t="e" cm="1">
        <f t="array" ref="AT6">_xlfn.UNIQUE(_xlfn._xlws.FILTER(Table1[Merchant],(Table1[Merchant]&lt;&gt;"")*(Table1[Amount $]&lt;0)*(Table1[Month]=Snapshot!$W$4)*(Table1[Category Type]="Expense")))</f>
        <v>#N/A</v>
      </c>
      <c r="AU6" s="34">
        <f>IF(ISBLANK(AT6),"",SUMIFS(Table1[Amount $],Table1[Amount $],"&lt;"&amp;0,Table1[Merchant],Snapshot!AT6,Table1[Month],Snapshot!$W$4)*-1)</f>
        <v>0</v>
      </c>
      <c r="AV6" s="27">
        <f>IF(ISBLANK(AT6),"",COUNTIFS(Table1[Merchant],Snapshot!AT6,Table1[Month],Snapshot!$W$4))</f>
        <v>0</v>
      </c>
      <c r="AW6" s="27">
        <f>IFERROR(RANK(AV6,$AV$6:$AV$200)+COUNTIF($AV$6:AV6,AV6)-1,"")</f>
        <v>1</v>
      </c>
      <c r="AX6" s="27">
        <f>IFERROR(RANK(AU6,$AU$6:$AU$200)+COUNTIF($AU$6:AU6,AU6)-1,"")</f>
        <v>1</v>
      </c>
    </row>
    <row r="7" spans="1:50" ht="20.100000000000001" customHeight="1" x14ac:dyDescent="0.3">
      <c r="A7" s="24"/>
      <c r="C7" s="35"/>
      <c r="D7" s="36" t="s">
        <v>63</v>
      </c>
      <c r="E7" s="37"/>
      <c r="F7" s="37"/>
      <c r="G7" s="37"/>
      <c r="H7" s="38"/>
      <c r="I7" s="37"/>
      <c r="J7" s="39"/>
      <c r="L7" s="35"/>
      <c r="M7" s="36" t="s">
        <v>64</v>
      </c>
      <c r="N7" s="37"/>
      <c r="O7" s="37"/>
      <c r="P7" s="37"/>
      <c r="Q7" s="37"/>
      <c r="R7" s="37"/>
      <c r="S7" s="37"/>
      <c r="T7" s="39"/>
      <c r="V7" s="40" t="e" vm="1">
        <f t="shared" ref="V7:V8" si="0">IF(ISBLANK(W7),"--",TEXT(W7,"mmmm")&amp;" "&amp;TEXT(W7,"YYYY"))</f>
        <v>#VALUE!</v>
      </c>
      <c r="W7" s="40" t="e" cm="1" vm="2">
        <f t="array" ref="W7">_xlfn._xlws.SORT(_xlfn.UNIQUE(_xlfn._xlws.FILTER(Table1[Month],Table1[Month]&lt;&gt;"",)),1,-1)</f>
        <v>#VALUE!</v>
      </c>
      <c r="X7" s="41"/>
      <c r="Y7" s="29" t="str">
        <f>IFERROR(TEXT(AO6,"mmmm"),"--")</f>
        <v>--</v>
      </c>
      <c r="Z7" s="42">
        <f>SUMIFS(Table1[Amount $],Table1[Category Type],"Expense",Table1[Amount $],"&lt;"&amp;0,Table1[Month],DATE(YEAR(Snapshot!$W$4),MONTH(Snapshot!$W$4)-1,DAY(Snapshot!$W$4)))*-1</f>
        <v>0</v>
      </c>
      <c r="AA7" s="42"/>
      <c r="AB7" s="41"/>
      <c r="AC7" s="29" t="str">
        <f>IF('Archived Categories Sheet'!E8="Expense",'Archived Categories Sheet'!D8,"--")</f>
        <v>--</v>
      </c>
      <c r="AD7" s="30">
        <f>SUMIFS(Table1[Amount $],Table1[Category],Snapshot!AC7,Table1[Amount $],"&lt;"&amp;0,Table1[Month],Snapshot!$W$4)*-1</f>
        <v>0</v>
      </c>
      <c r="AE7" s="27">
        <f>RANK(AD7,$AD$6:$AD$35,0)+COUNTIF(AD$6:$AD7,AD7)-1</f>
        <v>2</v>
      </c>
      <c r="AF7" s="27">
        <v>2</v>
      </c>
      <c r="AG7" s="27" t="str" cm="1">
        <f t="array" ref="AG7">IF(INDEX($AD$6:$AD$35,MATCH(AF7,$AE$6:$AE$35,0),0)=0,"",INDEX($AC$6:$AC$35,MATCH(AF7,$AE$6:$AE$35,0),0))</f>
        <v/>
      </c>
      <c r="AH7" s="30" cm="1">
        <f t="array" ref="AH7">IF(INDEX($AD$6:$AD$35,MATCH(AF7,$AE$6:$AE$35,0),0)=0,0,INDEX($AD$6:$AD$35,MATCH(AF7,$AE$6:$AE$35,0),0))</f>
        <v>0</v>
      </c>
      <c r="AI7" s="31"/>
      <c r="AJ7" s="32">
        <f>DATE(YEAR(AJ6),MONTH(AJ6),DAY(AJ6)+1)</f>
        <v>36527</v>
      </c>
      <c r="AK7" s="32" t="e">
        <f>IF(MONTH(AK6)=MONTH(DATE(YEAR(AK6),MONTH(AK6),DAY(AK6)+1)),DATE(YEAR(AK6),MONTH(AK6),DAY(AK6)+1),NA())</f>
        <v>#N/A</v>
      </c>
      <c r="AL7" s="33">
        <f>SUMIFS(Table1[Amount $],Table1[Amount $],"&lt;"&amp;0,Table1[Category Type],"Expense",Table1[Date],Snapshot!AK7)*-1</f>
        <v>0</v>
      </c>
      <c r="AM7" s="33" t="e">
        <f ca="1">IF(AK7&gt;TODAY(),NA(),SUM(AL$6:$AL7))</f>
        <v>#N/A</v>
      </c>
      <c r="AN7" s="33" t="e">
        <f t="shared" ref="AN7:AN36" ca="1" si="1">IF(OR(AK7=EOMONTH($AK$6,0),AK7=TODAY()),AM7,NA())</f>
        <v>#N/A</v>
      </c>
      <c r="AO7" s="32" t="e">
        <f>IF(MONTH(AO6)=MONTH(DATE(YEAR(AO6),MONTH(AO6),DAY(AO6)+1)),DATE(YEAR(AO6),MONTH(AO6),DAY(AO6)+1),NA())</f>
        <v>#N/A</v>
      </c>
      <c r="AP7" s="33">
        <f>SUMIFS(Table1[Amount $],Table1[Amount $],"&lt;"&amp;0,Table1[Category Type],"Expense",Table1[Date],Snapshot!AO7)*-1</f>
        <v>0</v>
      </c>
      <c r="AQ7" s="33" t="e">
        <f>IF(AO7&lt;=EOMONTH($AO$6,0),SUM(AP$6:$AP7),NA())</f>
        <v>#N/A</v>
      </c>
      <c r="AR7" s="33" t="e">
        <f t="shared" ref="AR7:AR36" si="2">IF(AO7=EOMONTH($AO$6,0),AQ7,NA())</f>
        <v>#N/A</v>
      </c>
      <c r="AT7" s="27"/>
      <c r="AU7" s="34" t="str">
        <f>IF(ISBLANK(AT7),"",SUMIFS(Table1[Amount $],Table1[Amount $],"&lt;"&amp;0,Table1[Merchant],Snapshot!AT7,Table1[Month],Snapshot!$W$4)*-1)</f>
        <v/>
      </c>
      <c r="AV7" s="27" t="str">
        <f>IF(ISBLANK(AT7),"",COUNTIFS(Table1[Merchant],Snapshot!AT7,Table1[Month],Snapshot!$W$4))</f>
        <v/>
      </c>
      <c r="AW7" s="27" t="str">
        <f>IFERROR(RANK(AV7,$AV$6:$AV$200)+COUNTIF($AV$6:AV7,AV7)-1,"")</f>
        <v/>
      </c>
      <c r="AX7" s="27" t="str">
        <f>IFERROR(RANK(AU7,$AU$6:$AU$200)+COUNTIF($AU$6:AU7,AU7)-1,"")</f>
        <v/>
      </c>
    </row>
    <row r="8" spans="1:50" ht="14.85" customHeight="1" x14ac:dyDescent="0.25">
      <c r="A8" s="24"/>
      <c r="C8" s="43"/>
      <c r="D8" s="44" t="str">
        <f>Y6</f>
        <v>$0 more was spent compared to last month</v>
      </c>
      <c r="H8" s="16"/>
      <c r="J8" s="45"/>
      <c r="L8" s="43"/>
      <c r="M8" s="44" t="e">
        <f>Q10&amp;" accounts for "&amp;TEXT(S10/S22,"0%")&amp;" of money spent this month"</f>
        <v>#DIV/0!</v>
      </c>
      <c r="T8" s="45"/>
      <c r="V8" s="40" t="str">
        <f t="shared" si="0"/>
        <v>--</v>
      </c>
      <c r="W8" s="40"/>
      <c r="X8" s="41"/>
      <c r="Y8" s="27" t="str">
        <f>IFERROR(TEXT(AK6,"mmmm"),"--")</f>
        <v>--</v>
      </c>
      <c r="Z8" s="42">
        <f>SUMIFS(Table1[Amount $],Table1[Category Type],"Expense",Table1[Amount $],"&lt;"&amp;0,Table1[Month],Snapshot!$W$4)*-1</f>
        <v>0</v>
      </c>
      <c r="AA8" s="42"/>
      <c r="AB8" s="41"/>
      <c r="AC8" s="29" t="str">
        <f>IF('Archived Categories Sheet'!E9="Expense",'Archived Categories Sheet'!D9,"--")</f>
        <v>--</v>
      </c>
      <c r="AD8" s="30">
        <f>SUMIFS(Table1[Amount $],Table1[Category],Snapshot!AC8,Table1[Amount $],"&lt;"&amp;0,Table1[Month],Snapshot!$W$4)*-1</f>
        <v>0</v>
      </c>
      <c r="AE8" s="27">
        <f>RANK(AD8,$AD$6:$AD$35,0)+COUNTIF(AD$6:$AD8,AD8)-1</f>
        <v>3</v>
      </c>
      <c r="AF8" s="27">
        <v>3</v>
      </c>
      <c r="AG8" s="27" t="str" cm="1">
        <f t="array" ref="AG8">IF(INDEX($AD$6:$AD$35,MATCH(AF8,$AE$6:$AE$35,0),0)=0,"",INDEX($AC$6:$AC$35,MATCH(AF8,$AE$6:$AE$35,0),0))</f>
        <v/>
      </c>
      <c r="AH8" s="30" cm="1">
        <f t="array" ref="AH8">IF(INDEX($AD$6:$AD$35,MATCH(AF8,$AE$6:$AE$35,0),0)=0,0,INDEX($AD$6:$AD$35,MATCH(AF8,$AE$6:$AE$35,0),0))</f>
        <v>0</v>
      </c>
      <c r="AI8" s="31"/>
      <c r="AJ8" s="32">
        <f t="shared" ref="AJ8:AJ36" si="3">DATE(YEAR(AJ7),MONTH(AJ7),DAY(AJ7)+1)</f>
        <v>36528</v>
      </c>
      <c r="AK8" s="32" t="e">
        <f t="shared" ref="AK8:AK36" si="4">IF(MONTH(AK7)=MONTH(DATE(YEAR(AK7),MONTH(AK7),DAY(AK7)+1)),DATE(YEAR(AK7),MONTH(AK7),DAY(AK7)+1),NA())</f>
        <v>#N/A</v>
      </c>
      <c r="AL8" s="33">
        <f>SUMIFS(Table1[Amount $],Table1[Amount $],"&lt;"&amp;0,Table1[Category Type],"Expense",Table1[Date],Snapshot!AK8)*-1</f>
        <v>0</v>
      </c>
      <c r="AM8" s="33" t="e">
        <f ca="1">IF(AK8&gt;TODAY(),NA(),SUM(AL$6:$AL8))</f>
        <v>#N/A</v>
      </c>
      <c r="AN8" s="33" t="e">
        <f t="shared" ca="1" si="1"/>
        <v>#N/A</v>
      </c>
      <c r="AO8" s="32" t="e">
        <f t="shared" ref="AO8:AO36" si="5">IF(MONTH(AO7)=MONTH(DATE(YEAR(AO7),MONTH(AO7),DAY(AO7)+1)),DATE(YEAR(AO7),MONTH(AO7),DAY(AO7)+1),NA())</f>
        <v>#N/A</v>
      </c>
      <c r="AP8" s="33">
        <f>SUMIFS(Table1[Amount $],Table1[Amount $],"&lt;"&amp;0,Table1[Category Type],"Expense",Table1[Date],Snapshot!AO8)*-1</f>
        <v>0</v>
      </c>
      <c r="AQ8" s="33" t="e">
        <f>IF(AO8&lt;=EOMONTH($AO$6,0),SUM(AP$6:$AP8),NA())</f>
        <v>#N/A</v>
      </c>
      <c r="AR8" s="33" t="e">
        <f t="shared" si="2"/>
        <v>#N/A</v>
      </c>
      <c r="AT8" s="27"/>
      <c r="AU8" s="34" t="str">
        <f>IF(ISBLANK(AT8),"",SUMIFS(Table1[Amount $],Table1[Amount $],"&lt;"&amp;0,Table1[Merchant],Snapshot!AT8,Table1[Month],Snapshot!$W$4)*-1)</f>
        <v/>
      </c>
      <c r="AV8" s="27" t="str">
        <f>IF(ISBLANK(AT8),"",COUNTIFS(Table1[Merchant],Snapshot!AT8,Table1[Month],Snapshot!$W$4))</f>
        <v/>
      </c>
      <c r="AW8" s="27" t="str">
        <f>IFERROR(RANK(AV8,$AV$6:$AV$200)+COUNTIF($AV$6:AV8,AV8)-1,"")</f>
        <v/>
      </c>
      <c r="AX8" s="27" t="str">
        <f>IFERROR(RANK(AU8,$AU$6:$AU$200)+COUNTIF($AU$6:AU8,AU8)-1,"")</f>
        <v/>
      </c>
    </row>
    <row r="9" spans="1:50" ht="14.85" customHeight="1" x14ac:dyDescent="0.25">
      <c r="A9" s="24"/>
      <c r="C9" s="43"/>
      <c r="H9" s="16"/>
      <c r="J9" s="45"/>
      <c r="L9" s="43"/>
      <c r="O9" s="16"/>
      <c r="T9" s="45"/>
      <c r="V9" s="40" t="str">
        <f>IF(ISBLANK(W9),"--",TEXT(W9,"mmmm")&amp;" "&amp;TEXT(W9,"YYYY"))</f>
        <v>--</v>
      </c>
      <c r="W9" s="40"/>
      <c r="X9" s="41"/>
      <c r="Y9" s="27" t="s">
        <v>65</v>
      </c>
      <c r="Z9" s="42">
        <f>Z8-Z7</f>
        <v>0</v>
      </c>
      <c r="AA9" s="42"/>
      <c r="AB9" s="41"/>
      <c r="AC9" s="29" t="str">
        <f>IF('Archived Categories Sheet'!E10="Expense",'Archived Categories Sheet'!D10,"--")</f>
        <v>Auto/Transport</v>
      </c>
      <c r="AD9" s="30">
        <f>SUMIFS(Table1[Amount $],Table1[Category],Snapshot!AC9,Table1[Amount $],"&lt;"&amp;0,Table1[Month],Snapshot!$W$4)*-1</f>
        <v>0</v>
      </c>
      <c r="AE9" s="27">
        <f>RANK(AD9,$AD$6:$AD$35,0)+COUNTIF(AD$6:$AD9,AD9)-1</f>
        <v>4</v>
      </c>
      <c r="AF9" s="27">
        <v>4</v>
      </c>
      <c r="AG9" s="27" t="str" cm="1">
        <f t="array" ref="AG9">IF(INDEX($AD$6:$AD$35,MATCH(AF9,$AE$6:$AE$35,0),0)=0,"",INDEX($AC$6:$AC$35,MATCH(AF9,$AE$6:$AE$35,0),0))</f>
        <v/>
      </c>
      <c r="AH9" s="30" cm="1">
        <f t="array" ref="AH9">IF(INDEX($AD$6:$AD$35,MATCH(AF9,$AE$6:$AE$35,0),0)=0,0,INDEX($AD$6:$AD$35,MATCH(AF9,$AE$6:$AE$35,0),0))</f>
        <v>0</v>
      </c>
      <c r="AJ9" s="32">
        <f t="shared" si="3"/>
        <v>36529</v>
      </c>
      <c r="AK9" s="32" t="e">
        <f t="shared" si="4"/>
        <v>#N/A</v>
      </c>
      <c r="AL9" s="33">
        <f>SUMIFS(Table1[Amount $],Table1[Amount $],"&lt;"&amp;0,Table1[Category Type],"Expense",Table1[Date],Snapshot!AK9)*-1</f>
        <v>0</v>
      </c>
      <c r="AM9" s="33" t="e">
        <f ca="1">IF(AK9&gt;TODAY(),NA(),SUM(AL$6:$AL9))</f>
        <v>#N/A</v>
      </c>
      <c r="AN9" s="33" t="e">
        <f t="shared" ca="1" si="1"/>
        <v>#N/A</v>
      </c>
      <c r="AO9" s="32" t="e">
        <f t="shared" si="5"/>
        <v>#N/A</v>
      </c>
      <c r="AP9" s="33">
        <f>SUMIFS(Table1[Amount $],Table1[Amount $],"&lt;"&amp;0,Table1[Category Type],"Expense",Table1[Date],Snapshot!AO9)*-1</f>
        <v>0</v>
      </c>
      <c r="AQ9" s="33" t="e">
        <f>IF(AO9&lt;=EOMONTH($AO$6,0),SUM(AP$6:$AP9),NA())</f>
        <v>#N/A</v>
      </c>
      <c r="AR9" s="33" t="e">
        <f t="shared" si="2"/>
        <v>#N/A</v>
      </c>
      <c r="AT9" s="27"/>
      <c r="AU9" s="34" t="str">
        <f>IF(ISBLANK(AT9),"",SUMIFS(Table1[Amount $],Table1[Amount $],"&lt;"&amp;0,Table1[Merchant],Snapshot!AT9,Table1[Month],Snapshot!$W$4)*-1)</f>
        <v/>
      </c>
      <c r="AV9" s="27" t="str">
        <f>IF(ISBLANK(AT9),"",COUNTIFS(Table1[Merchant],Snapshot!AT9,Table1[Month],Snapshot!$W$4))</f>
        <v/>
      </c>
      <c r="AW9" s="27" t="str">
        <f>IFERROR(RANK(AV9,$AV$6:$AV$200)+COUNTIF($AV$6:AV9,AV9)-1,"")</f>
        <v/>
      </c>
      <c r="AX9" s="27" t="str">
        <f>IFERROR(RANK(AU9,$AU$6:$AU$200)+COUNTIF($AU$6:AU9,AU9)-1,"")</f>
        <v/>
      </c>
    </row>
    <row r="10" spans="1:50" ht="14.85" customHeight="1" x14ac:dyDescent="0.25">
      <c r="A10" s="24"/>
      <c r="C10" s="43"/>
      <c r="D10" s="144"/>
      <c r="E10" s="144"/>
      <c r="F10" s="144"/>
      <c r="G10" s="144"/>
      <c r="H10" s="16"/>
      <c r="J10" s="45"/>
      <c r="L10" s="43"/>
      <c r="O10" s="16"/>
      <c r="P10" s="46"/>
      <c r="Q10" s="47" t="str" cm="1">
        <f t="array" ref="Q10">INDEX($AG$6:$AG$11,MATCH(1,$AF$6:$AF$11,0),0)</f>
        <v/>
      </c>
      <c r="R10" s="48"/>
      <c r="S10" s="49" cm="1">
        <f t="array" ref="S10">INDEX($AH$6:$AH$11,MATCH(1,$AF$6:$AF$11,0),0)</f>
        <v>0</v>
      </c>
      <c r="T10" s="45"/>
      <c r="V10" s="40" t="str">
        <f t="shared" ref="V10:V64" si="6">IF(ISBLANK(W10),"--",TEXT(W10,"mmmm")&amp;" "&amp;TEXT(W10,"YYYY"))</f>
        <v>--</v>
      </c>
      <c r="W10" s="40"/>
      <c r="X10" s="41"/>
      <c r="Z10" s="16"/>
      <c r="AA10" s="16"/>
      <c r="AB10" s="41"/>
      <c r="AC10" s="29" t="str">
        <f>IF('Archived Categories Sheet'!E11="Expense",'Archived Categories Sheet'!D11,"--")</f>
        <v>Bills/Utilities</v>
      </c>
      <c r="AD10" s="30">
        <f>SUMIFS(Table1[Amount $],Table1[Category],Snapshot!AC10,Table1[Amount $],"&lt;"&amp;0,Table1[Month],Snapshot!$W$4)*-1</f>
        <v>0</v>
      </c>
      <c r="AE10" s="27">
        <f>RANK(AD10,$AD$6:$AD$35,0)+COUNTIF(AD$6:$AD10,AD10)-1</f>
        <v>5</v>
      </c>
      <c r="AF10" s="27">
        <v>5</v>
      </c>
      <c r="AG10" s="27" t="str" cm="1">
        <f t="array" ref="AG10">IF(INDEX($AD$6:$AD$35,MATCH(AF10,$AE$6:$AE$35,0),0)=0,"",INDEX($AC$6:$AC$35,MATCH(AF10,$AE$6:$AE$35,0),0))</f>
        <v/>
      </c>
      <c r="AH10" s="30" cm="1">
        <f t="array" ref="AH10">IF(INDEX($AD$6:$AD$35,MATCH(AF10,$AE$6:$AE$35,0),0)=0,0,INDEX($AD$6:$AD$35,MATCH(AF10,$AE$6:$AE$35,0),0))</f>
        <v>0</v>
      </c>
      <c r="AJ10" s="32">
        <f t="shared" si="3"/>
        <v>36530</v>
      </c>
      <c r="AK10" s="32" t="e">
        <f t="shared" si="4"/>
        <v>#N/A</v>
      </c>
      <c r="AL10" s="33">
        <f>SUMIFS(Table1[Amount $],Table1[Amount $],"&lt;"&amp;0,Table1[Category Type],"Expense",Table1[Date],Snapshot!AK10)*-1</f>
        <v>0</v>
      </c>
      <c r="AM10" s="33" t="e">
        <f ca="1">IF(AK10&gt;TODAY(),NA(),SUM(AL$6:$AL10))</f>
        <v>#N/A</v>
      </c>
      <c r="AN10" s="33" t="e">
        <f t="shared" ca="1" si="1"/>
        <v>#N/A</v>
      </c>
      <c r="AO10" s="32" t="e">
        <f t="shared" si="5"/>
        <v>#N/A</v>
      </c>
      <c r="AP10" s="33">
        <f>SUMIFS(Table1[Amount $],Table1[Amount $],"&lt;"&amp;0,Table1[Category Type],"Expense",Table1[Date],Snapshot!AO10)*-1</f>
        <v>0</v>
      </c>
      <c r="AQ10" s="33" t="e">
        <f>IF(AO10&lt;=EOMONTH($AO$6,0),SUM(AP$6:$AP10),NA())</f>
        <v>#N/A</v>
      </c>
      <c r="AR10" s="33" t="e">
        <f t="shared" si="2"/>
        <v>#N/A</v>
      </c>
      <c r="AT10" s="27"/>
      <c r="AU10" s="34" t="str">
        <f>IF(ISBLANK(AT10),"",SUMIFS(Table1[Amount $],Table1[Amount $],"&lt;"&amp;0,Table1[Merchant],Snapshot!AT10,Table1[Month],Snapshot!$W$4)*-1)</f>
        <v/>
      </c>
      <c r="AV10" s="27" t="str">
        <f>IF(ISBLANK(AT10),"",COUNTIFS(Table1[Merchant],Snapshot!AT10,Table1[Month],Snapshot!$W$4))</f>
        <v/>
      </c>
      <c r="AW10" s="27" t="str">
        <f>IFERROR(RANK(AV10,$AV$6:$AV$200)+COUNTIF($AV$6:AV10,AV10)-1,"")</f>
        <v/>
      </c>
      <c r="AX10" s="27" t="str">
        <f>IFERROR(RANK(AU10,$AU$6:$AU$200)+COUNTIF($AU$6:AU10,AU10)-1,"")</f>
        <v/>
      </c>
    </row>
    <row r="11" spans="1:50" ht="14.85" customHeight="1" x14ac:dyDescent="0.3">
      <c r="A11" s="24"/>
      <c r="C11" s="43"/>
      <c r="D11" s="50"/>
      <c r="E11" s="50"/>
      <c r="F11" s="50"/>
      <c r="G11" s="51"/>
      <c r="H11" s="16"/>
      <c r="J11" s="45"/>
      <c r="L11" s="43"/>
      <c r="O11" s="16"/>
      <c r="Q11" s="52"/>
      <c r="T11" s="45"/>
      <c r="V11" s="40" t="str">
        <f t="shared" si="6"/>
        <v>--</v>
      </c>
      <c r="W11" s="40"/>
      <c r="X11" s="41"/>
      <c r="Y11" s="53"/>
      <c r="Z11" s="16"/>
      <c r="AA11" s="16"/>
      <c r="AB11" s="41"/>
      <c r="AC11" s="29" t="str">
        <f>IF('Archived Categories Sheet'!E12="Expense",'Archived Categories Sheet'!D12,"--")</f>
        <v>Entertainment</v>
      </c>
      <c r="AD11" s="30">
        <f>SUMIFS(Table1[Amount $],Table1[Category],Snapshot!AC11,Table1[Amount $],"&lt;"&amp;0,Table1[Month],Snapshot!$W$4)*-1</f>
        <v>0</v>
      </c>
      <c r="AE11" s="27">
        <f>RANK(AD11,$AD$6:$AD$35,0)+COUNTIF(AD$6:$AD11,AD11)-1</f>
        <v>6</v>
      </c>
      <c r="AF11" s="27">
        <v>6</v>
      </c>
      <c r="AG11" s="54" t="str">
        <f>IF(SUM(AH6:AH10)=SUM(AD6:AD35),"","All Other Categories")</f>
        <v/>
      </c>
      <c r="AH11" s="55">
        <f>SUM(AD6:AD35)-SUM(AH6:AH10)</f>
        <v>0</v>
      </c>
      <c r="AJ11" s="32">
        <f t="shared" si="3"/>
        <v>36531</v>
      </c>
      <c r="AK11" s="32" t="e">
        <f t="shared" si="4"/>
        <v>#N/A</v>
      </c>
      <c r="AL11" s="33">
        <f>SUMIFS(Table1[Amount $],Table1[Amount $],"&lt;"&amp;0,Table1[Category Type],"Expense",Table1[Date],Snapshot!AK11)*-1</f>
        <v>0</v>
      </c>
      <c r="AM11" s="33" t="e">
        <f ca="1">IF(AK11&gt;TODAY(),NA(),SUM(AL$6:$AL11))</f>
        <v>#N/A</v>
      </c>
      <c r="AN11" s="33" t="e">
        <f t="shared" ca="1" si="1"/>
        <v>#N/A</v>
      </c>
      <c r="AO11" s="32" t="e">
        <f t="shared" si="5"/>
        <v>#N/A</v>
      </c>
      <c r="AP11" s="33">
        <f>SUMIFS(Table1[Amount $],Table1[Amount $],"&lt;"&amp;0,Table1[Category Type],"Expense",Table1[Date],Snapshot!AO11)*-1</f>
        <v>0</v>
      </c>
      <c r="AQ11" s="33" t="e">
        <f>IF(AO11&lt;=EOMONTH($AO$6,0),SUM(AP$6:$AP11),NA())</f>
        <v>#N/A</v>
      </c>
      <c r="AR11" s="33" t="e">
        <f t="shared" si="2"/>
        <v>#N/A</v>
      </c>
      <c r="AT11" s="27"/>
      <c r="AU11" s="34" t="str">
        <f>IF(ISBLANK(AT11),"",SUMIFS(Table1[Amount $],Table1[Amount $],"&lt;"&amp;0,Table1[Merchant],Snapshot!AT11,Table1[Month],Snapshot!$W$4)*-1)</f>
        <v/>
      </c>
      <c r="AV11" s="27" t="str">
        <f>IF(ISBLANK(AT11),"",COUNTIFS(Table1[Merchant],Snapshot!AT11,Table1[Month],Snapshot!$W$4))</f>
        <v/>
      </c>
      <c r="AW11" s="27" t="str">
        <f>IFERROR(RANK(AV11,$AV$6:$AV$200)+COUNTIF($AV$6:AV11,AV11)-1,"")</f>
        <v/>
      </c>
      <c r="AX11" s="27" t="str">
        <f>IFERROR(RANK(AU11,$AU$6:$AU$200)+COUNTIF($AU$6:AU11,AU11)-1,"")</f>
        <v/>
      </c>
    </row>
    <row r="12" spans="1:50" ht="14.85" customHeight="1" x14ac:dyDescent="0.25">
      <c r="A12" s="24"/>
      <c r="C12" s="43"/>
      <c r="H12" s="16"/>
      <c r="J12" s="45"/>
      <c r="L12" s="43"/>
      <c r="O12" s="16"/>
      <c r="P12" s="56"/>
      <c r="Q12" s="47" t="str" cm="1">
        <f t="array" ref="Q12">INDEX($AG$6:$AG$11,MATCH(2,$AF$6:$AF$11,0),0)</f>
        <v/>
      </c>
      <c r="R12" s="48"/>
      <c r="S12" s="49" cm="1">
        <f t="array" ref="S12">INDEX($AH$6:$AH$11,MATCH(2,$AF$6:$AF$11,0),0)</f>
        <v>0</v>
      </c>
      <c r="T12" s="45"/>
      <c r="V12" s="40" t="str">
        <f t="shared" si="6"/>
        <v>--</v>
      </c>
      <c r="W12" s="40"/>
      <c r="X12" s="41"/>
      <c r="Y12" s="16"/>
      <c r="Z12" s="16"/>
      <c r="AA12" s="16"/>
      <c r="AB12" s="41"/>
      <c r="AC12" s="29" t="str">
        <f>IF('Archived Categories Sheet'!E13="Expense",'Archived Categories Sheet'!D13,"--")</f>
        <v>Fees/Charges</v>
      </c>
      <c r="AD12" s="30">
        <f>SUMIFS(Table1[Amount $],Table1[Category],Snapshot!AC12,Table1[Amount $],"&lt;"&amp;0,Table1[Month],Snapshot!$W$4)*-1</f>
        <v>0</v>
      </c>
      <c r="AE12" s="27">
        <f>RANK(AD12,$AD$6:$AD$35,0)+COUNTIF(AD$6:$AD12,AD12)-1</f>
        <v>7</v>
      </c>
      <c r="AF12" s="27"/>
      <c r="AG12" s="27" t="s">
        <v>66</v>
      </c>
      <c r="AH12" s="30">
        <f>SUM(AH6:AH11)</f>
        <v>0</v>
      </c>
      <c r="AJ12" s="32">
        <f t="shared" si="3"/>
        <v>36532</v>
      </c>
      <c r="AK12" s="32" t="e">
        <f t="shared" si="4"/>
        <v>#N/A</v>
      </c>
      <c r="AL12" s="33">
        <f>SUMIFS(Table1[Amount $],Table1[Amount $],"&lt;"&amp;0,Table1[Category Type],"Expense",Table1[Date],Snapshot!AK12)*-1</f>
        <v>0</v>
      </c>
      <c r="AM12" s="33" t="e">
        <f ca="1">IF(AK12&gt;TODAY(),NA(),SUM(AL$6:$AL12))</f>
        <v>#N/A</v>
      </c>
      <c r="AN12" s="33" t="e">
        <f t="shared" ca="1" si="1"/>
        <v>#N/A</v>
      </c>
      <c r="AO12" s="32" t="e">
        <f t="shared" si="5"/>
        <v>#N/A</v>
      </c>
      <c r="AP12" s="33">
        <f>SUMIFS(Table1[Amount $],Table1[Amount $],"&lt;"&amp;0,Table1[Category Type],"Expense",Table1[Date],Snapshot!AO12)*-1</f>
        <v>0</v>
      </c>
      <c r="AQ12" s="33" t="e">
        <f>IF(AO12&lt;=EOMONTH($AO$6,0),SUM(AP$6:$AP12),NA())</f>
        <v>#N/A</v>
      </c>
      <c r="AR12" s="33" t="e">
        <f t="shared" si="2"/>
        <v>#N/A</v>
      </c>
      <c r="AT12" s="27"/>
      <c r="AU12" s="34" t="str">
        <f>IF(ISBLANK(AT12),"",SUMIFS(Table1[Amount $],Table1[Amount $],"&lt;"&amp;0,Table1[Merchant],Snapshot!AT12,Table1[Month],Snapshot!$W$4)*-1)</f>
        <v/>
      </c>
      <c r="AV12" s="27" t="str">
        <f>IF(ISBLANK(AT12),"",COUNTIFS(Table1[Merchant],Snapshot!AT12,Table1[Month],Snapshot!$W$4))</f>
        <v/>
      </c>
      <c r="AW12" s="27" t="str">
        <f>IFERROR(RANK(AV12,$AV$6:$AV$200)+COUNTIF($AV$6:AV12,AV12)-1,"")</f>
        <v/>
      </c>
      <c r="AX12" s="27" t="str">
        <f>IFERROR(RANK(AU12,$AU$6:$AU$200)+COUNTIF($AU$6:AU12,AU12)-1,"")</f>
        <v/>
      </c>
    </row>
    <row r="13" spans="1:50" ht="14.85" customHeight="1" x14ac:dyDescent="0.25">
      <c r="A13" s="24"/>
      <c r="C13" s="43"/>
      <c r="H13" s="16"/>
      <c r="J13" s="45"/>
      <c r="L13" s="43"/>
      <c r="O13" s="16"/>
      <c r="Q13" s="52"/>
      <c r="T13" s="45"/>
      <c r="V13" s="40" t="str">
        <f t="shared" si="6"/>
        <v>--</v>
      </c>
      <c r="W13" s="40"/>
      <c r="X13" s="41"/>
      <c r="Y13" s="16"/>
      <c r="Z13" s="16"/>
      <c r="AA13" s="16"/>
      <c r="AB13" s="41"/>
      <c r="AC13" s="29" t="str">
        <f>IF('Archived Categories Sheet'!E14="Expense",'Archived Categories Sheet'!D14,"--")</f>
        <v>Groceries</v>
      </c>
      <c r="AD13" s="30">
        <f>SUMIFS(Table1[Amount $],Table1[Category],Snapshot!AC13,Table1[Amount $],"&lt;"&amp;0,Table1[Month],Snapshot!$W$4)*-1</f>
        <v>0</v>
      </c>
      <c r="AE13" s="27">
        <f>RANK(AD13,$AD$6:$AD$35,0)+COUNTIF(AD$6:$AD13,AD13)-1</f>
        <v>8</v>
      </c>
      <c r="AF13" s="27"/>
      <c r="AG13" s="27"/>
      <c r="AH13" s="27"/>
      <c r="AJ13" s="32">
        <f t="shared" si="3"/>
        <v>36533</v>
      </c>
      <c r="AK13" s="32" t="e">
        <f t="shared" si="4"/>
        <v>#N/A</v>
      </c>
      <c r="AL13" s="33">
        <f>SUMIFS(Table1[Amount $],Table1[Amount $],"&lt;"&amp;0,Table1[Category Type],"Expense",Table1[Date],Snapshot!AK13)*-1</f>
        <v>0</v>
      </c>
      <c r="AM13" s="33" t="e">
        <f ca="1">IF(AK13&gt;TODAY(),NA(),SUM(AL$6:$AL13))</f>
        <v>#N/A</v>
      </c>
      <c r="AN13" s="33" t="e">
        <f t="shared" ca="1" si="1"/>
        <v>#N/A</v>
      </c>
      <c r="AO13" s="32" t="e">
        <f t="shared" si="5"/>
        <v>#N/A</v>
      </c>
      <c r="AP13" s="33">
        <f>SUMIFS(Table1[Amount $],Table1[Amount $],"&lt;"&amp;0,Table1[Category Type],"Expense",Table1[Date],Snapshot!AO13)*-1</f>
        <v>0</v>
      </c>
      <c r="AQ13" s="33" t="e">
        <f>IF(AO13&lt;=EOMONTH($AO$6,0),SUM(AP$6:$AP13),NA())</f>
        <v>#N/A</v>
      </c>
      <c r="AR13" s="33" t="e">
        <f t="shared" si="2"/>
        <v>#N/A</v>
      </c>
      <c r="AT13" s="27"/>
      <c r="AU13" s="34" t="str">
        <f>IF(ISBLANK(AT13),"",SUMIFS(Table1[Amount $],Table1[Amount $],"&lt;"&amp;0,Table1[Merchant],Snapshot!AT13,Table1[Month],Snapshot!$W$4)*-1)</f>
        <v/>
      </c>
      <c r="AV13" s="27" t="str">
        <f>IF(ISBLANK(AT13),"",COUNTIFS(Table1[Merchant],Snapshot!AT13,Table1[Month],Snapshot!$W$4))</f>
        <v/>
      </c>
      <c r="AW13" s="27" t="str">
        <f>IFERROR(RANK(AV13,$AV$6:$AV$200)+COUNTIF($AV$6:AV13,AV13)-1,"")</f>
        <v/>
      </c>
      <c r="AX13" s="27" t="str">
        <f>IFERROR(RANK(AU13,$AU$6:$AU$200)+COUNTIF($AU$6:AU13,AU13)-1,"")</f>
        <v/>
      </c>
    </row>
    <row r="14" spans="1:50" ht="14.85" customHeight="1" x14ac:dyDescent="0.25">
      <c r="A14" s="24"/>
      <c r="C14" s="43"/>
      <c r="H14" s="16"/>
      <c r="J14" s="45"/>
      <c r="L14" s="43"/>
      <c r="O14" s="16"/>
      <c r="P14" s="57"/>
      <c r="Q14" s="47" t="str" cm="1">
        <f t="array" ref="Q14">INDEX($AG$6:$AG$11,MATCH(3,$AF$6:$AF$11,0),0)</f>
        <v/>
      </c>
      <c r="R14" s="48"/>
      <c r="S14" s="49" cm="1">
        <f t="array" ref="S14">INDEX($AH$6:$AH$11,MATCH(3,$AF$6:$AF$11,0),0)</f>
        <v>0</v>
      </c>
      <c r="T14" s="45"/>
      <c r="V14" s="40" t="str">
        <f t="shared" si="6"/>
        <v>--</v>
      </c>
      <c r="W14" s="40"/>
      <c r="X14" s="41"/>
      <c r="Y14" s="58"/>
      <c r="Z14" s="16"/>
      <c r="AA14" s="16"/>
      <c r="AB14" s="41"/>
      <c r="AC14" s="29" t="str">
        <f>IF('Archived Categories Sheet'!E15="Expense",'Archived Categories Sheet'!D15,"--")</f>
        <v>Health/Fitness</v>
      </c>
      <c r="AD14" s="30">
        <f>SUMIFS(Table1[Amount $],Table1[Category],Snapshot!AC14,Table1[Amount $],"&lt;"&amp;0,Table1[Month],Snapshot!$W$4)*-1</f>
        <v>0</v>
      </c>
      <c r="AE14" s="27">
        <f>RANK(AD14,$AD$6:$AD$35,0)+COUNTIF(AD$6:$AD14,AD14)-1</f>
        <v>9</v>
      </c>
      <c r="AF14" s="27"/>
      <c r="AG14" s="27"/>
      <c r="AH14" s="27"/>
      <c r="AJ14" s="32">
        <f t="shared" si="3"/>
        <v>36534</v>
      </c>
      <c r="AK14" s="32" t="e">
        <f t="shared" si="4"/>
        <v>#N/A</v>
      </c>
      <c r="AL14" s="33">
        <f>SUMIFS(Table1[Amount $],Table1[Amount $],"&lt;"&amp;0,Table1[Category Type],"Expense",Table1[Date],Snapshot!AK14)*-1</f>
        <v>0</v>
      </c>
      <c r="AM14" s="33" t="e">
        <f ca="1">IF(AK14&gt;TODAY(),NA(),SUM(AL$6:$AL14))</f>
        <v>#N/A</v>
      </c>
      <c r="AN14" s="33" t="e">
        <f t="shared" ca="1" si="1"/>
        <v>#N/A</v>
      </c>
      <c r="AO14" s="32" t="e">
        <f t="shared" si="5"/>
        <v>#N/A</v>
      </c>
      <c r="AP14" s="33">
        <f>SUMIFS(Table1[Amount $],Table1[Amount $],"&lt;"&amp;0,Table1[Category Type],"Expense",Table1[Date],Snapshot!AO14)*-1</f>
        <v>0</v>
      </c>
      <c r="AQ14" s="33" t="e">
        <f>IF(AO14&lt;=EOMONTH($AO$6,0),SUM(AP$6:$AP14),NA())</f>
        <v>#N/A</v>
      </c>
      <c r="AR14" s="33" t="e">
        <f t="shared" si="2"/>
        <v>#N/A</v>
      </c>
      <c r="AT14" s="27"/>
      <c r="AU14" s="34" t="str">
        <f>IF(ISBLANK(AT14),"",SUMIFS(Table1[Amount $],Table1[Amount $],"&lt;"&amp;0,Table1[Merchant],Snapshot!AT14,Table1[Month],Snapshot!$W$4)*-1)</f>
        <v/>
      </c>
      <c r="AV14" s="27" t="str">
        <f>IF(ISBLANK(AT14),"",COUNTIFS(Table1[Merchant],Snapshot!AT14,Table1[Month],Snapshot!$W$4))</f>
        <v/>
      </c>
      <c r="AW14" s="27" t="str">
        <f>IFERROR(RANK(AV14,$AV$6:$AV$200)+COUNTIF($AV$6:AV14,AV14)-1,"")</f>
        <v/>
      </c>
      <c r="AX14" s="27" t="str">
        <f>IFERROR(RANK(AU14,$AU$6:$AU$200)+COUNTIF($AU$6:AU14,AU14)-1,"")</f>
        <v/>
      </c>
    </row>
    <row r="15" spans="1:50" ht="14.85" customHeight="1" x14ac:dyDescent="0.3">
      <c r="A15" s="24"/>
      <c r="C15" s="43"/>
      <c r="D15" s="59"/>
      <c r="E15" s="60"/>
      <c r="F15" s="60"/>
      <c r="G15" s="61"/>
      <c r="H15" s="16"/>
      <c r="J15" s="45"/>
      <c r="L15" s="43"/>
      <c r="O15" s="62"/>
      <c r="Q15" s="52"/>
      <c r="T15" s="45"/>
      <c r="V15" s="40" t="str">
        <f t="shared" si="6"/>
        <v>--</v>
      </c>
      <c r="W15" s="40"/>
      <c r="X15" s="41"/>
      <c r="Y15" s="41"/>
      <c r="Z15" s="53"/>
      <c r="AA15" s="53"/>
      <c r="AB15" s="41"/>
      <c r="AC15" s="29" t="str">
        <f>IF('Archived Categories Sheet'!E16="Expense",'Archived Categories Sheet'!D16,"--")</f>
        <v>Home</v>
      </c>
      <c r="AD15" s="30">
        <f>SUMIFS(Table1[Amount $],Table1[Category],Snapshot!AC15,Table1[Amount $],"&lt;"&amp;0,Table1[Month],Snapshot!$W$4)*-1</f>
        <v>0</v>
      </c>
      <c r="AE15" s="27">
        <f>RANK(AD15,$AD$6:$AD$35,0)+COUNTIF(AD$6:$AD15,AD15)-1</f>
        <v>10</v>
      </c>
      <c r="AF15" s="27"/>
      <c r="AG15" s="27"/>
      <c r="AH15" s="27"/>
      <c r="AJ15" s="32">
        <f t="shared" si="3"/>
        <v>36535</v>
      </c>
      <c r="AK15" s="32" t="e">
        <f t="shared" si="4"/>
        <v>#N/A</v>
      </c>
      <c r="AL15" s="33">
        <f>SUMIFS(Table1[Amount $],Table1[Amount $],"&lt;"&amp;0,Table1[Category Type],"Expense",Table1[Date],Snapshot!AK15)*-1</f>
        <v>0</v>
      </c>
      <c r="AM15" s="33" t="e">
        <f ca="1">IF(AK15&gt;TODAY(),NA(),SUM(AL$6:$AL15))</f>
        <v>#N/A</v>
      </c>
      <c r="AN15" s="33" t="e">
        <f t="shared" ca="1" si="1"/>
        <v>#N/A</v>
      </c>
      <c r="AO15" s="32" t="e">
        <f t="shared" si="5"/>
        <v>#N/A</v>
      </c>
      <c r="AP15" s="33">
        <f>SUMIFS(Table1[Amount $],Table1[Amount $],"&lt;"&amp;0,Table1[Category Type],"Expense",Table1[Date],Snapshot!AO15)*-1</f>
        <v>0</v>
      </c>
      <c r="AQ15" s="33" t="e">
        <f>IF(AO15&lt;=EOMONTH($AO$6,0),SUM(AP$6:$AP15),NA())</f>
        <v>#N/A</v>
      </c>
      <c r="AR15" s="33" t="e">
        <f t="shared" si="2"/>
        <v>#N/A</v>
      </c>
      <c r="AT15" s="27"/>
      <c r="AU15" s="34" t="str">
        <f>IF(ISBLANK(AT15),"",SUMIFS(Table1[Amount $],Table1[Amount $],"&lt;"&amp;0,Table1[Merchant],Snapshot!AT15,Table1[Month],Snapshot!$W$4)*-1)</f>
        <v/>
      </c>
      <c r="AV15" s="27" t="str">
        <f>IF(ISBLANK(AT15),"",COUNTIFS(Table1[Merchant],Snapshot!AT15,Table1[Month],Snapshot!$W$4))</f>
        <v/>
      </c>
      <c r="AW15" s="27" t="str">
        <f>IFERROR(RANK(AV15,$AV$6:$AV$200)+COUNTIF($AV$6:AV15,AV15)-1,"")</f>
        <v/>
      </c>
      <c r="AX15" s="27" t="str">
        <f>IFERROR(RANK(AU15,$AU$6:$AU$200)+COUNTIF($AU$6:AU15,AU15)-1,"")</f>
        <v/>
      </c>
    </row>
    <row r="16" spans="1:50" ht="14.85" customHeight="1" x14ac:dyDescent="0.3">
      <c r="A16" s="24"/>
      <c r="C16" s="43"/>
      <c r="D16" s="63"/>
      <c r="E16" s="60"/>
      <c r="F16" s="60"/>
      <c r="G16" s="51"/>
      <c r="J16" s="45"/>
      <c r="L16" s="43"/>
      <c r="P16" s="64"/>
      <c r="Q16" s="47" t="str" cm="1">
        <f t="array" ref="Q16">INDEX($AG$6:$AG$11,MATCH(4,$AF$6:$AF$11,0),0)</f>
        <v/>
      </c>
      <c r="R16" s="48"/>
      <c r="S16" s="49" cm="1">
        <f t="array" ref="S16">INDEX($AH$6:$AH$11,MATCH(4,$AF$6:$AF$11,0),0)</f>
        <v>0</v>
      </c>
      <c r="T16" s="45"/>
      <c r="V16" s="40" t="str">
        <f t="shared" si="6"/>
        <v>--</v>
      </c>
      <c r="W16" s="40"/>
      <c r="X16" s="41"/>
      <c r="Y16" s="16"/>
      <c r="Z16" s="53"/>
      <c r="AA16" s="53"/>
      <c r="AB16" s="41"/>
      <c r="AC16" s="29" t="str">
        <f>IF('Archived Categories Sheet'!E17="Expense",'Archived Categories Sheet'!D17,"--")</f>
        <v>Misc</v>
      </c>
      <c r="AD16" s="30">
        <f>SUMIFS(Table1[Amount $],Table1[Category],Snapshot!AC16,Table1[Amount $],"&lt;"&amp;0,Table1[Month],Snapshot!$W$4)*-1</f>
        <v>0</v>
      </c>
      <c r="AE16" s="27">
        <f>RANK(AD16,$AD$6:$AD$35,0)+COUNTIF(AD$6:$AD16,AD16)-1</f>
        <v>11</v>
      </c>
      <c r="AF16" s="27"/>
      <c r="AG16" s="27"/>
      <c r="AH16" s="27"/>
      <c r="AJ16" s="32">
        <f t="shared" si="3"/>
        <v>36536</v>
      </c>
      <c r="AK16" s="32" t="e">
        <f t="shared" si="4"/>
        <v>#N/A</v>
      </c>
      <c r="AL16" s="33">
        <f>SUMIFS(Table1[Amount $],Table1[Amount $],"&lt;"&amp;0,Table1[Category Type],"Expense",Table1[Date],Snapshot!AK16)*-1</f>
        <v>0</v>
      </c>
      <c r="AM16" s="33" t="e">
        <f ca="1">IF(AK16&gt;TODAY(),NA(),SUM(AL$6:$AL16))</f>
        <v>#N/A</v>
      </c>
      <c r="AN16" s="33" t="e">
        <f t="shared" ca="1" si="1"/>
        <v>#N/A</v>
      </c>
      <c r="AO16" s="32" t="e">
        <f t="shared" si="5"/>
        <v>#N/A</v>
      </c>
      <c r="AP16" s="33">
        <f>SUMIFS(Table1[Amount $],Table1[Amount $],"&lt;"&amp;0,Table1[Category Type],"Expense",Table1[Date],Snapshot!AO16)*-1</f>
        <v>0</v>
      </c>
      <c r="AQ16" s="33" t="e">
        <f>IF(AO16&lt;=EOMONTH($AO$6,0),SUM(AP$6:$AP16),NA())</f>
        <v>#N/A</v>
      </c>
      <c r="AR16" s="33" t="e">
        <f t="shared" si="2"/>
        <v>#N/A</v>
      </c>
      <c r="AT16" s="27"/>
      <c r="AU16" s="34" t="str">
        <f>IF(ISBLANK(AT16),"",SUMIFS(Table1[Amount $],Table1[Amount $],"&lt;"&amp;0,Table1[Merchant],Snapshot!AT16,Table1[Month],Snapshot!$W$4)*-1)</f>
        <v/>
      </c>
      <c r="AV16" s="27" t="str">
        <f>IF(ISBLANK(AT16),"",COUNTIFS(Table1[Merchant],Snapshot!AT16,Table1[Month],Snapshot!$W$4))</f>
        <v/>
      </c>
      <c r="AW16" s="27" t="str">
        <f>IFERROR(RANK(AV16,$AV$6:$AV$200)+COUNTIF($AV$6:AV16,AV16)-1,"")</f>
        <v/>
      </c>
      <c r="AX16" s="27" t="str">
        <f>IFERROR(RANK(AU16,$AU$6:$AU$200)+COUNTIF($AU$6:AU16,AU16)-1,"")</f>
        <v/>
      </c>
    </row>
    <row r="17" spans="1:50" ht="14.85" customHeight="1" x14ac:dyDescent="0.3">
      <c r="A17" s="24"/>
      <c r="C17" s="43"/>
      <c r="D17" s="63"/>
      <c r="E17" s="60"/>
      <c r="F17" s="60"/>
      <c r="G17" s="51"/>
      <c r="J17" s="45"/>
      <c r="L17" s="43"/>
      <c r="Q17" s="52"/>
      <c r="T17" s="45"/>
      <c r="U17" s="65"/>
      <c r="V17" s="40" t="str">
        <f t="shared" si="6"/>
        <v>--</v>
      </c>
      <c r="W17" s="40"/>
      <c r="X17" s="41"/>
      <c r="Y17" s="16"/>
      <c r="Z17" s="53"/>
      <c r="AA17" s="53"/>
      <c r="AB17" s="41"/>
      <c r="AC17" s="29" t="str">
        <f>IF('Archived Categories Sheet'!E18="Expense",'Archived Categories Sheet'!D18,"--")</f>
        <v>Mortgage/Rent</v>
      </c>
      <c r="AD17" s="30">
        <f>SUMIFS(Table1[Amount $],Table1[Category],Snapshot!AC17,Table1[Amount $],"&lt;"&amp;0,Table1[Month],Snapshot!$W$4)*-1</f>
        <v>0</v>
      </c>
      <c r="AE17" s="27">
        <f>RANK(AD17,$AD$6:$AD$35,0)+COUNTIF(AD$6:$AD17,AD17)-1</f>
        <v>12</v>
      </c>
      <c r="AF17" s="27"/>
      <c r="AG17" s="27"/>
      <c r="AH17" s="27"/>
      <c r="AJ17" s="32">
        <f t="shared" si="3"/>
        <v>36537</v>
      </c>
      <c r="AK17" s="32" t="e">
        <f t="shared" si="4"/>
        <v>#N/A</v>
      </c>
      <c r="AL17" s="33">
        <f>SUMIFS(Table1[Amount $],Table1[Amount $],"&lt;"&amp;0,Table1[Category Type],"Expense",Table1[Date],Snapshot!AK17)*-1</f>
        <v>0</v>
      </c>
      <c r="AM17" s="33" t="e">
        <f ca="1">IF(AK17&gt;TODAY(),NA(),SUM(AL$6:$AL17))</f>
        <v>#N/A</v>
      </c>
      <c r="AN17" s="33" t="e">
        <f t="shared" ca="1" si="1"/>
        <v>#N/A</v>
      </c>
      <c r="AO17" s="32" t="e">
        <f t="shared" si="5"/>
        <v>#N/A</v>
      </c>
      <c r="AP17" s="33">
        <f>SUMIFS(Table1[Amount $],Table1[Amount $],"&lt;"&amp;0,Table1[Category Type],"Expense",Table1[Date],Snapshot!AO17)*-1</f>
        <v>0</v>
      </c>
      <c r="AQ17" s="33" t="e">
        <f>IF(AO17&lt;=EOMONTH($AO$6,0),SUM(AP$6:$AP17),NA())</f>
        <v>#N/A</v>
      </c>
      <c r="AR17" s="33" t="e">
        <f t="shared" si="2"/>
        <v>#N/A</v>
      </c>
      <c r="AT17" s="27"/>
      <c r="AU17" s="34" t="str">
        <f>IF(ISBLANK(AT17),"",SUMIFS(Table1[Amount $],Table1[Amount $],"&lt;"&amp;0,Table1[Merchant],Snapshot!AT17,Table1[Month],Snapshot!$W$4)*-1)</f>
        <v/>
      </c>
      <c r="AV17" s="27" t="str">
        <f>IF(ISBLANK(AT17),"",COUNTIFS(Table1[Merchant],Snapshot!AT17,Table1[Month],Snapshot!$W$4))</f>
        <v/>
      </c>
      <c r="AW17" s="27" t="str">
        <f>IFERROR(RANK(AV17,$AV$6:$AV$200)+COUNTIF($AV$6:AV17,AV17)-1,"")</f>
        <v/>
      </c>
      <c r="AX17" s="27" t="str">
        <f>IFERROR(RANK(AU17,$AU$6:$AU$200)+COUNTIF($AU$6:AU17,AU17)-1,"")</f>
        <v/>
      </c>
    </row>
    <row r="18" spans="1:50" ht="14.85" customHeight="1" x14ac:dyDescent="0.3">
      <c r="A18" s="24"/>
      <c r="C18" s="43"/>
      <c r="D18" s="59"/>
      <c r="E18" s="60"/>
      <c r="F18" s="60"/>
      <c r="G18" s="66"/>
      <c r="J18" s="45"/>
      <c r="L18" s="43"/>
      <c r="P18" s="67"/>
      <c r="Q18" s="47" t="str" cm="1">
        <f t="array" ref="Q18">INDEX($AG$6:$AG$11,MATCH(5,$AF$6:$AF$11,0),0)</f>
        <v/>
      </c>
      <c r="R18" s="48"/>
      <c r="S18" s="49" cm="1">
        <f t="array" ref="S18">INDEX($AH$6:$AH$11,MATCH(5,$AF$6:$AF$11,0),0)</f>
        <v>0</v>
      </c>
      <c r="T18" s="45"/>
      <c r="V18" s="40" t="str">
        <f t="shared" si="6"/>
        <v>--</v>
      </c>
      <c r="W18" s="40"/>
      <c r="X18" s="41"/>
      <c r="Y18" s="16"/>
      <c r="Z18" s="16"/>
      <c r="AA18" s="16"/>
      <c r="AB18" s="41"/>
      <c r="AC18" s="29" t="str">
        <f>IF('Archived Categories Sheet'!E19="Expense",'Archived Categories Sheet'!D19,"--")</f>
        <v>Payment</v>
      </c>
      <c r="AD18" s="30">
        <f>SUMIFS(Table1[Amount $],Table1[Category],Snapshot!AC18,Table1[Amount $],"&lt;"&amp;0,Table1[Month],Snapshot!$W$4)*-1</f>
        <v>0</v>
      </c>
      <c r="AE18" s="27">
        <f>RANK(AD18,$AD$6:$AD$35,0)+COUNTIF(AD$6:$AD18,AD18)-1</f>
        <v>13</v>
      </c>
      <c r="AF18" s="27"/>
      <c r="AG18" s="27"/>
      <c r="AH18" s="27"/>
      <c r="AJ18" s="32">
        <f t="shared" si="3"/>
        <v>36538</v>
      </c>
      <c r="AK18" s="32" t="e">
        <f t="shared" si="4"/>
        <v>#N/A</v>
      </c>
      <c r="AL18" s="33">
        <f>SUMIFS(Table1[Amount $],Table1[Amount $],"&lt;"&amp;0,Table1[Category Type],"Expense",Table1[Date],Snapshot!AK18)*-1</f>
        <v>0</v>
      </c>
      <c r="AM18" s="33" t="e">
        <f ca="1">IF(AK18&gt;TODAY(),NA(),SUM(AL$6:$AL18))</f>
        <v>#N/A</v>
      </c>
      <c r="AN18" s="33" t="e">
        <f t="shared" ca="1" si="1"/>
        <v>#N/A</v>
      </c>
      <c r="AO18" s="32" t="e">
        <f t="shared" si="5"/>
        <v>#N/A</v>
      </c>
      <c r="AP18" s="33">
        <f>SUMIFS(Table1[Amount $],Table1[Amount $],"&lt;"&amp;0,Table1[Category Type],"Expense",Table1[Date],Snapshot!AO18)*-1</f>
        <v>0</v>
      </c>
      <c r="AQ18" s="33" t="e">
        <f>IF(AO18&lt;=EOMONTH($AO$6,0),SUM(AP$6:$AP18),NA())</f>
        <v>#N/A</v>
      </c>
      <c r="AR18" s="33" t="e">
        <f t="shared" si="2"/>
        <v>#N/A</v>
      </c>
      <c r="AT18" s="27"/>
      <c r="AU18" s="34" t="str">
        <f>IF(ISBLANK(AT18),"",SUMIFS(Table1[Amount $],Table1[Amount $],"&lt;"&amp;0,Table1[Merchant],Snapshot!AT18,Table1[Month],Snapshot!$W$4)*-1)</f>
        <v/>
      </c>
      <c r="AV18" s="27" t="str">
        <f>IF(ISBLANK(AT18),"",COUNTIFS(Table1[Merchant],Snapshot!AT18,Table1[Month],Snapshot!$W$4))</f>
        <v/>
      </c>
      <c r="AW18" s="27" t="str">
        <f>IFERROR(RANK(AV18,$AV$6:$AV$200)+COUNTIF($AV$6:AV18,AV18)-1,"")</f>
        <v/>
      </c>
      <c r="AX18" s="27" t="str">
        <f>IFERROR(RANK(AU18,$AU$6:$AU$200)+COUNTIF($AU$6:AU18,AU18)-1,"")</f>
        <v/>
      </c>
    </row>
    <row r="19" spans="1:50" ht="14.85" customHeight="1" x14ac:dyDescent="0.3">
      <c r="A19" s="24"/>
      <c r="C19" s="43"/>
      <c r="D19" s="63"/>
      <c r="E19" s="60"/>
      <c r="F19" s="60"/>
      <c r="G19" s="68"/>
      <c r="J19" s="45"/>
      <c r="L19" s="43"/>
      <c r="Q19" s="52"/>
      <c r="T19" s="45"/>
      <c r="U19" s="65"/>
      <c r="V19" s="40" t="str">
        <f t="shared" si="6"/>
        <v>--</v>
      </c>
      <c r="W19" s="40"/>
      <c r="X19" s="41"/>
      <c r="Y19" s="16"/>
      <c r="Z19" s="16"/>
      <c r="AA19" s="16"/>
      <c r="AB19" s="41"/>
      <c r="AC19" s="29" t="str">
        <f>IF('Archived Categories Sheet'!E20="Expense",'Archived Categories Sheet'!D20,"--")</f>
        <v>Professional Services</v>
      </c>
      <c r="AD19" s="30">
        <f>SUMIFS(Table1[Amount $],Table1[Category],Snapshot!AC19,Table1[Amount $],"&lt;"&amp;0,Table1[Month],Snapshot!$W$4)*-1</f>
        <v>0</v>
      </c>
      <c r="AE19" s="27">
        <f>RANK(AD19,$AD$6:$AD$35,0)+COUNTIF(AD$6:$AD19,AD19)-1</f>
        <v>14</v>
      </c>
      <c r="AF19" s="27"/>
      <c r="AG19" s="27"/>
      <c r="AH19" s="27"/>
      <c r="AJ19" s="32">
        <f t="shared" si="3"/>
        <v>36539</v>
      </c>
      <c r="AK19" s="32" t="e">
        <f t="shared" si="4"/>
        <v>#N/A</v>
      </c>
      <c r="AL19" s="33">
        <f>SUMIFS(Table1[Amount $],Table1[Amount $],"&lt;"&amp;0,Table1[Category Type],"Expense",Table1[Date],Snapshot!AK19)*-1</f>
        <v>0</v>
      </c>
      <c r="AM19" s="33" t="e">
        <f ca="1">IF(AK19&gt;TODAY(),NA(),SUM(AL$6:$AL19))</f>
        <v>#N/A</v>
      </c>
      <c r="AN19" s="33" t="e">
        <f t="shared" ca="1" si="1"/>
        <v>#N/A</v>
      </c>
      <c r="AO19" s="32" t="e">
        <f t="shared" si="5"/>
        <v>#N/A</v>
      </c>
      <c r="AP19" s="33">
        <f>SUMIFS(Table1[Amount $],Table1[Amount $],"&lt;"&amp;0,Table1[Category Type],"Expense",Table1[Date],Snapshot!AO19)*-1</f>
        <v>0</v>
      </c>
      <c r="AQ19" s="33" t="e">
        <f>IF(AO19&lt;=EOMONTH($AO$6,0),SUM(AP$6:$AP19),NA())</f>
        <v>#N/A</v>
      </c>
      <c r="AR19" s="33" t="e">
        <f t="shared" si="2"/>
        <v>#N/A</v>
      </c>
      <c r="AT19" s="27"/>
      <c r="AU19" s="34" t="str">
        <f>IF(ISBLANK(AT19),"",SUMIFS(Table1[Amount $],Table1[Amount $],"&lt;"&amp;0,Table1[Merchant],Snapshot!AT19,Table1[Month],Snapshot!$W$4)*-1)</f>
        <v/>
      </c>
      <c r="AV19" s="27" t="str">
        <f>IF(ISBLANK(AT19),"",COUNTIFS(Table1[Merchant],Snapshot!AT19,Table1[Month],Snapshot!$W$4))</f>
        <v/>
      </c>
      <c r="AW19" s="27" t="str">
        <f>IFERROR(RANK(AV19,$AV$6:$AV$200)+COUNTIF($AV$6:AV19,AV19)-1,"")</f>
        <v/>
      </c>
      <c r="AX19" s="27" t="str">
        <f>IFERROR(RANK(AU19,$AU$6:$AU$200)+COUNTIF($AU$6:AU19,AU19)-1,"")</f>
        <v/>
      </c>
    </row>
    <row r="20" spans="1:50" ht="14.85" customHeight="1" x14ac:dyDescent="0.25">
      <c r="A20" s="24"/>
      <c r="C20" s="43"/>
      <c r="D20" s="16"/>
      <c r="E20" s="16"/>
      <c r="F20" s="16"/>
      <c r="G20" s="16"/>
      <c r="J20" s="45"/>
      <c r="L20" s="43"/>
      <c r="P20" s="69"/>
      <c r="Q20" s="47" t="str" cm="1">
        <f t="array" ref="Q20">INDEX($AG$6:$AG$11,MATCH(6,$AF$6:$AF$11,0),0)</f>
        <v/>
      </c>
      <c r="R20" s="48"/>
      <c r="S20" s="49" cm="1">
        <f t="array" ref="S20">INDEX($AH$6:$AH$11,MATCH(6,$AF$6:$AF$11,0),0)</f>
        <v>0</v>
      </c>
      <c r="T20" s="45"/>
      <c r="V20" s="40" t="str">
        <f t="shared" si="6"/>
        <v>--</v>
      </c>
      <c r="W20" s="40"/>
      <c r="X20" s="41"/>
      <c r="Y20" s="58"/>
      <c r="Z20" s="16"/>
      <c r="AA20" s="16"/>
      <c r="AB20" s="41"/>
      <c r="AC20" s="29" t="str">
        <f>IF('Archived Categories Sheet'!E21="Expense",'Archived Categories Sheet'!D21,"--")</f>
        <v>Restaurants/Dining</v>
      </c>
      <c r="AD20" s="30">
        <f>SUMIFS(Table1[Amount $],Table1[Category],Snapshot!AC20,Table1[Amount $],"&lt;"&amp;0,Table1[Month],Snapshot!$W$4)*-1</f>
        <v>0</v>
      </c>
      <c r="AE20" s="27">
        <f>RANK(AD20,$AD$6:$AD$35,0)+COUNTIF(AD$6:$AD20,AD20)-1</f>
        <v>15</v>
      </c>
      <c r="AF20" s="27"/>
      <c r="AG20" s="27"/>
      <c r="AH20" s="27"/>
      <c r="AJ20" s="32">
        <f t="shared" si="3"/>
        <v>36540</v>
      </c>
      <c r="AK20" s="32" t="e">
        <f t="shared" si="4"/>
        <v>#N/A</v>
      </c>
      <c r="AL20" s="33">
        <f>SUMIFS(Table1[Amount $],Table1[Amount $],"&lt;"&amp;0,Table1[Category Type],"Expense",Table1[Date],Snapshot!AK20)*-1</f>
        <v>0</v>
      </c>
      <c r="AM20" s="33" t="e">
        <f ca="1">IF(AK20&gt;TODAY(),NA(),SUM(AL$6:$AL20))</f>
        <v>#N/A</v>
      </c>
      <c r="AN20" s="33" t="e">
        <f t="shared" ca="1" si="1"/>
        <v>#N/A</v>
      </c>
      <c r="AO20" s="32" t="e">
        <f t="shared" si="5"/>
        <v>#N/A</v>
      </c>
      <c r="AP20" s="33">
        <f>SUMIFS(Table1[Amount $],Table1[Amount $],"&lt;"&amp;0,Table1[Category Type],"Expense",Table1[Date],Snapshot!AO20)*-1</f>
        <v>0</v>
      </c>
      <c r="AQ20" s="33" t="e">
        <f>IF(AO20&lt;=EOMONTH($AO$6,0),SUM(AP$6:$AP20),NA())</f>
        <v>#N/A</v>
      </c>
      <c r="AR20" s="33" t="e">
        <f t="shared" si="2"/>
        <v>#N/A</v>
      </c>
      <c r="AT20" s="27"/>
      <c r="AU20" s="34" t="str">
        <f>IF(ISBLANK(AT20),"",SUMIFS(Table1[Amount $],Table1[Amount $],"&lt;"&amp;0,Table1[Merchant],Snapshot!AT20,Table1[Month],Snapshot!$W$4)*-1)</f>
        <v/>
      </c>
      <c r="AV20" s="27" t="str">
        <f>IF(ISBLANK(AT20),"",COUNTIFS(Table1[Merchant],Snapshot!AT20,Table1[Month],Snapshot!$W$4))</f>
        <v/>
      </c>
      <c r="AW20" s="27" t="str">
        <f>IFERROR(RANK(AV20,$AV$6:$AV$200)+COUNTIF($AV$6:AV20,AV20)-1,"")</f>
        <v/>
      </c>
      <c r="AX20" s="27" t="str">
        <f>IFERROR(RANK(AU20,$AU$6:$AU$200)+COUNTIF($AU$6:AU20,AU20)-1,"")</f>
        <v/>
      </c>
    </row>
    <row r="21" spans="1:50" ht="14.85" customHeight="1" x14ac:dyDescent="0.25">
      <c r="A21" s="24"/>
      <c r="C21" s="43"/>
      <c r="D21" s="59"/>
      <c r="E21" s="16"/>
      <c r="F21" s="16"/>
      <c r="G21" s="66"/>
      <c r="J21" s="45"/>
      <c r="L21" s="43"/>
      <c r="T21" s="45"/>
      <c r="V21" s="40" t="str">
        <f t="shared" si="6"/>
        <v>--</v>
      </c>
      <c r="W21" s="40"/>
      <c r="X21" s="41"/>
      <c r="Y21" s="41"/>
      <c r="Z21" s="53"/>
      <c r="AA21" s="53"/>
      <c r="AB21" s="41"/>
      <c r="AC21" s="29" t="str">
        <f>IF('Archived Categories Sheet'!E22="Expense",'Archived Categories Sheet'!D22,"--")</f>
        <v>Shopping</v>
      </c>
      <c r="AD21" s="30">
        <f>SUMIFS(Table1[Amount $],Table1[Category],Snapshot!AC21,Table1[Amount $],"&lt;"&amp;0,Table1[Month],Snapshot!$W$4)*-1</f>
        <v>0</v>
      </c>
      <c r="AE21" s="27">
        <f>RANK(AD21,$AD$6:$AD$35,0)+COUNTIF(AD$6:$AD21,AD21)-1</f>
        <v>16</v>
      </c>
      <c r="AF21" s="27"/>
      <c r="AG21" s="27"/>
      <c r="AH21" s="27"/>
      <c r="AJ21" s="32">
        <f t="shared" si="3"/>
        <v>36541</v>
      </c>
      <c r="AK21" s="32" t="e">
        <f t="shared" si="4"/>
        <v>#N/A</v>
      </c>
      <c r="AL21" s="33">
        <f>SUMIFS(Table1[Amount $],Table1[Amount $],"&lt;"&amp;0,Table1[Category Type],"Expense",Table1[Date],Snapshot!AK21)*-1</f>
        <v>0</v>
      </c>
      <c r="AM21" s="33" t="e">
        <f ca="1">IF(AK21&gt;TODAY(),NA(),SUM(AL$6:$AL21))</f>
        <v>#N/A</v>
      </c>
      <c r="AN21" s="33" t="e">
        <f t="shared" ca="1" si="1"/>
        <v>#N/A</v>
      </c>
      <c r="AO21" s="32" t="e">
        <f t="shared" si="5"/>
        <v>#N/A</v>
      </c>
      <c r="AP21" s="33">
        <f>SUMIFS(Table1[Amount $],Table1[Amount $],"&lt;"&amp;0,Table1[Category Type],"Expense",Table1[Date],Snapshot!AO21)*-1</f>
        <v>0</v>
      </c>
      <c r="AQ21" s="33" t="e">
        <f>IF(AO21&lt;=EOMONTH($AO$6,0),SUM(AP$6:$AP21),NA())</f>
        <v>#N/A</v>
      </c>
      <c r="AR21" s="33" t="e">
        <f t="shared" si="2"/>
        <v>#N/A</v>
      </c>
      <c r="AT21" s="27"/>
      <c r="AU21" s="34" t="str">
        <f>IF(ISBLANK(AT21),"",SUMIFS(Table1[Amount $],Table1[Amount $],"&lt;"&amp;0,Table1[Merchant],Snapshot!AT21,Table1[Month],Snapshot!$W$4)*-1)</f>
        <v/>
      </c>
      <c r="AV21" s="27" t="str">
        <f>IF(ISBLANK(AT21),"",COUNTIFS(Table1[Merchant],Snapshot!AT21,Table1[Month],Snapshot!$W$4))</f>
        <v/>
      </c>
      <c r="AW21" s="27" t="str">
        <f>IFERROR(RANK(AV21,$AV$6:$AV$200)+COUNTIF($AV$6:AV21,AV21)-1,"")</f>
        <v/>
      </c>
      <c r="AX21" s="27" t="str">
        <f>IFERROR(RANK(AU21,$AU$6:$AU$200)+COUNTIF($AU$6:AU21,AU21)-1,"")</f>
        <v/>
      </c>
    </row>
    <row r="22" spans="1:50" ht="14.85" customHeight="1" x14ac:dyDescent="0.25">
      <c r="A22" s="24"/>
      <c r="C22" s="43"/>
      <c r="D22" s="16"/>
      <c r="E22" s="16"/>
      <c r="F22" s="16"/>
      <c r="G22" s="16"/>
      <c r="J22" s="45"/>
      <c r="L22" s="43"/>
      <c r="P22" s="70" t="s">
        <v>67</v>
      </c>
      <c r="Q22" s="70"/>
      <c r="R22" s="70"/>
      <c r="S22" s="71">
        <f>S10+S12+S14+S16+S18+S20</f>
        <v>0</v>
      </c>
      <c r="T22" s="45"/>
      <c r="V22" s="40" t="str">
        <f t="shared" si="6"/>
        <v>--</v>
      </c>
      <c r="W22" s="40"/>
      <c r="X22" s="41"/>
      <c r="Y22" s="41"/>
      <c r="Z22" s="53"/>
      <c r="AA22" s="53"/>
      <c r="AB22" s="41"/>
      <c r="AC22" s="29" t="str">
        <f>IF('Archived Categories Sheet'!E23="Expense",'Archived Categories Sheet'!D23,"--")</f>
        <v>Travel</v>
      </c>
      <c r="AD22" s="30">
        <f>SUMIFS(Table1[Amount $],Table1[Category],Snapshot!AC22,Table1[Amount $],"&lt;"&amp;0,Table1[Month],Snapshot!$W$4)*-1</f>
        <v>0</v>
      </c>
      <c r="AE22" s="27">
        <f>RANK(AD22,$AD$6:$AD$35,0)+COUNTIF(AD$6:$AD22,AD22)-1</f>
        <v>17</v>
      </c>
      <c r="AF22" s="27"/>
      <c r="AG22" s="27"/>
      <c r="AH22" s="27"/>
      <c r="AJ22" s="32">
        <f t="shared" si="3"/>
        <v>36542</v>
      </c>
      <c r="AK22" s="32" t="e">
        <f t="shared" si="4"/>
        <v>#N/A</v>
      </c>
      <c r="AL22" s="33">
        <f>SUMIFS(Table1[Amount $],Table1[Amount $],"&lt;"&amp;0,Table1[Category Type],"Expense",Table1[Date],Snapshot!AK22)*-1</f>
        <v>0</v>
      </c>
      <c r="AM22" s="33" t="e">
        <f ca="1">IF(AK22&gt;TODAY(),NA(),SUM(AL$6:$AL22))</f>
        <v>#N/A</v>
      </c>
      <c r="AN22" s="33" t="e">
        <f t="shared" ca="1" si="1"/>
        <v>#N/A</v>
      </c>
      <c r="AO22" s="32" t="e">
        <f t="shared" si="5"/>
        <v>#N/A</v>
      </c>
      <c r="AP22" s="33">
        <f>SUMIFS(Table1[Amount $],Table1[Amount $],"&lt;"&amp;0,Table1[Category Type],"Expense",Table1[Date],Snapshot!AO22)*-1</f>
        <v>0</v>
      </c>
      <c r="AQ22" s="33" t="e">
        <f>IF(AO22&lt;=EOMONTH($AO$6,0),SUM(AP$6:$AP22),NA())</f>
        <v>#N/A</v>
      </c>
      <c r="AR22" s="33" t="e">
        <f t="shared" si="2"/>
        <v>#N/A</v>
      </c>
      <c r="AT22" s="27"/>
      <c r="AU22" s="34" t="str">
        <f>IF(ISBLANK(AT22),"",SUMIFS(Table1[Amount $],Table1[Amount $],"&lt;"&amp;0,Table1[Merchant],Snapshot!AT22,Table1[Month],Snapshot!$W$4)*-1)</f>
        <v/>
      </c>
      <c r="AV22" s="27" t="str">
        <f>IF(ISBLANK(AT22),"",COUNTIFS(Table1[Merchant],Snapshot!AT22,Table1[Month],Snapshot!$W$4))</f>
        <v/>
      </c>
      <c r="AW22" s="27" t="str">
        <f>IFERROR(RANK(AV22,$AV$6:$AV$200)+COUNTIF($AV$6:AV22,AV22)-1,"")</f>
        <v/>
      </c>
      <c r="AX22" s="27" t="str">
        <f>IFERROR(RANK(AU22,$AU$6:$AU$200)+COUNTIF($AU$6:AU22,AU22)-1,"")</f>
        <v/>
      </c>
    </row>
    <row r="23" spans="1:50" ht="14.85" customHeight="1" x14ac:dyDescent="0.25">
      <c r="A23" s="24"/>
      <c r="C23" s="43"/>
      <c r="J23" s="45"/>
      <c r="L23" s="43"/>
      <c r="M23" s="72"/>
      <c r="N23" s="16"/>
      <c r="T23" s="45"/>
      <c r="V23" s="40" t="str">
        <f t="shared" si="6"/>
        <v>--</v>
      </c>
      <c r="W23" s="40"/>
      <c r="X23" s="41"/>
      <c r="Y23" s="16"/>
      <c r="Z23" s="53"/>
      <c r="AA23" s="53"/>
      <c r="AB23" s="41"/>
      <c r="AC23" s="29" t="str">
        <f>IF('Archived Categories Sheet'!E24="Expense",'Archived Categories Sheet'!D24,"--")</f>
        <v>Uncategorized</v>
      </c>
      <c r="AD23" s="30">
        <f>SUMIFS(Table1[Amount $],Table1[Category],Snapshot!AC23,Table1[Amount $],"&lt;"&amp;0,Table1[Month],Snapshot!$W$4)*-1</f>
        <v>0</v>
      </c>
      <c r="AE23" s="27">
        <f>RANK(AD23,$AD$6:$AD$35,0)+COUNTIF(AD$6:$AD23,AD23)-1</f>
        <v>18</v>
      </c>
      <c r="AF23" s="27"/>
      <c r="AG23" s="27"/>
      <c r="AH23" s="27"/>
      <c r="AJ23" s="32">
        <f t="shared" si="3"/>
        <v>36543</v>
      </c>
      <c r="AK23" s="32" t="e">
        <f t="shared" si="4"/>
        <v>#N/A</v>
      </c>
      <c r="AL23" s="33">
        <f>SUMIFS(Table1[Amount $],Table1[Amount $],"&lt;"&amp;0,Table1[Category Type],"Expense",Table1[Date],Snapshot!AK23)*-1</f>
        <v>0</v>
      </c>
      <c r="AM23" s="33" t="e">
        <f ca="1">IF(AK23&gt;TODAY(),NA(),SUM(AL$6:$AL23))</f>
        <v>#N/A</v>
      </c>
      <c r="AN23" s="33" t="e">
        <f t="shared" ca="1" si="1"/>
        <v>#N/A</v>
      </c>
      <c r="AO23" s="32" t="e">
        <f t="shared" si="5"/>
        <v>#N/A</v>
      </c>
      <c r="AP23" s="33">
        <f>SUMIFS(Table1[Amount $],Table1[Amount $],"&lt;"&amp;0,Table1[Category Type],"Expense",Table1[Date],Snapshot!AO23)*-1</f>
        <v>0</v>
      </c>
      <c r="AQ23" s="33" t="e">
        <f>IF(AO23&lt;=EOMONTH($AO$6,0),SUM(AP$6:$AP23),NA())</f>
        <v>#N/A</v>
      </c>
      <c r="AR23" s="33" t="e">
        <f t="shared" si="2"/>
        <v>#N/A</v>
      </c>
      <c r="AT23" s="27"/>
      <c r="AU23" s="34" t="str">
        <f>IF(ISBLANK(AT23),"",SUMIFS(Table1[Amount $],Table1[Amount $],"&lt;"&amp;0,Table1[Merchant],Snapshot!AT23,Table1[Month],Snapshot!$W$4)*-1)</f>
        <v/>
      </c>
      <c r="AV23" s="27" t="str">
        <f>IF(ISBLANK(AT23),"",COUNTIFS(Table1[Merchant],Snapshot!AT23,Table1[Month],Snapshot!$W$4))</f>
        <v/>
      </c>
      <c r="AW23" s="27" t="str">
        <f>IFERROR(RANK(AV23,$AV$6:$AV$200)+COUNTIF($AV$6:AV23,AV23)-1,"")</f>
        <v/>
      </c>
      <c r="AX23" s="27" t="str">
        <f>IFERROR(RANK(AU23,$AU$6:$AU$200)+COUNTIF($AU$6:AU23,AU23)-1,"")</f>
        <v/>
      </c>
    </row>
    <row r="24" spans="1:50" ht="14.85" customHeight="1" thickBot="1" x14ac:dyDescent="0.3">
      <c r="A24" s="24"/>
      <c r="C24" s="73"/>
      <c r="D24" s="74"/>
      <c r="E24" s="74"/>
      <c r="F24" s="74"/>
      <c r="G24" s="74"/>
      <c r="H24" s="74"/>
      <c r="I24" s="74"/>
      <c r="J24" s="75"/>
      <c r="L24" s="73"/>
      <c r="M24" s="74"/>
      <c r="N24" s="74"/>
      <c r="O24" s="74"/>
      <c r="P24" s="74"/>
      <c r="Q24" s="74"/>
      <c r="R24" s="74"/>
      <c r="S24" s="74"/>
      <c r="T24" s="75"/>
      <c r="V24" s="40" t="str">
        <f t="shared" si="6"/>
        <v>--</v>
      </c>
      <c r="W24" s="40"/>
      <c r="X24" s="41"/>
      <c r="Y24" s="16"/>
      <c r="Z24" s="16"/>
      <c r="AA24" s="16"/>
      <c r="AB24" s="41"/>
      <c r="AC24" s="29" t="str">
        <f>IF('Archived Categories Sheet'!E25="Expense",'Archived Categories Sheet'!D25,"--")</f>
        <v>--</v>
      </c>
      <c r="AD24" s="30">
        <f>SUMIFS(Table1[Amount $],Table1[Category],Snapshot!AC24,Table1[Amount $],"&lt;"&amp;0,Table1[Month],Snapshot!$W$4)*-1</f>
        <v>0</v>
      </c>
      <c r="AE24" s="27">
        <f>RANK(AD24,$AD$6:$AD$35,0)+COUNTIF(AD$6:$AD24,AD24)-1</f>
        <v>19</v>
      </c>
      <c r="AF24" s="27"/>
      <c r="AG24" s="27"/>
      <c r="AH24" s="27"/>
      <c r="AJ24" s="32">
        <f t="shared" si="3"/>
        <v>36544</v>
      </c>
      <c r="AK24" s="32" t="e">
        <f t="shared" si="4"/>
        <v>#N/A</v>
      </c>
      <c r="AL24" s="33">
        <f>SUMIFS(Table1[Amount $],Table1[Amount $],"&lt;"&amp;0,Table1[Category Type],"Expense",Table1[Date],Snapshot!AK24)*-1</f>
        <v>0</v>
      </c>
      <c r="AM24" s="33" t="e">
        <f ca="1">IF(AK24&gt;TODAY(),NA(),SUM(AL$6:$AL24))</f>
        <v>#N/A</v>
      </c>
      <c r="AN24" s="33" t="e">
        <f t="shared" ca="1" si="1"/>
        <v>#N/A</v>
      </c>
      <c r="AO24" s="32" t="e">
        <f t="shared" si="5"/>
        <v>#N/A</v>
      </c>
      <c r="AP24" s="33">
        <f>SUMIFS(Table1[Amount $],Table1[Amount $],"&lt;"&amp;0,Table1[Category Type],"Expense",Table1[Date],Snapshot!AO24)*-1</f>
        <v>0</v>
      </c>
      <c r="AQ24" s="33" t="e">
        <f>IF(AO24&lt;=EOMONTH($AO$6,0),SUM(AP$6:$AP24),NA())</f>
        <v>#N/A</v>
      </c>
      <c r="AR24" s="33" t="e">
        <f t="shared" si="2"/>
        <v>#N/A</v>
      </c>
      <c r="AT24" s="27"/>
      <c r="AU24" s="34" t="str">
        <f>IF(ISBLANK(AT24),"",SUMIFS(Table1[Amount $],Table1[Amount $],"&lt;"&amp;0,Table1[Merchant],Snapshot!AT24,Table1[Month],Snapshot!$W$4)*-1)</f>
        <v/>
      </c>
      <c r="AV24" s="27" t="str">
        <f>IF(ISBLANK(AT24),"",COUNTIFS(Table1[Merchant],Snapshot!AT24,Table1[Month],Snapshot!$W$4))</f>
        <v/>
      </c>
      <c r="AW24" s="27" t="str">
        <f>IFERROR(RANK(AV24,$AV$6:$AV$200)+COUNTIF($AV$6:AV24,AV24)-1,"")</f>
        <v/>
      </c>
      <c r="AX24" s="27" t="str">
        <f>IFERROR(RANK(AU24,$AU$6:$AU$200)+COUNTIF($AU$6:AU24,AU24)-1,"")</f>
        <v/>
      </c>
    </row>
    <row r="25" spans="1:50" ht="14.85" customHeight="1" thickBot="1" x14ac:dyDescent="0.3">
      <c r="A25" s="24"/>
      <c r="V25" s="40" t="str">
        <f t="shared" si="6"/>
        <v>--</v>
      </c>
      <c r="W25" s="40"/>
      <c r="X25" s="41"/>
      <c r="Y25" s="16"/>
      <c r="Z25" s="16"/>
      <c r="AA25" s="16"/>
      <c r="AB25" s="41"/>
      <c r="AC25" s="29" t="str">
        <f>IF('Archived Categories Sheet'!E26="Expense",'Archived Categories Sheet'!D26,"--")</f>
        <v>--</v>
      </c>
      <c r="AD25" s="30">
        <f>SUMIFS(Table1[Amount $],Table1[Category],Snapshot!AC25,Table1[Amount $],"&lt;"&amp;0,Table1[Month],Snapshot!$W$4)*-1</f>
        <v>0</v>
      </c>
      <c r="AE25" s="27">
        <f>RANK(AD25,$AD$6:$AD$35,0)+COUNTIF(AD$6:$AD25,AD25)-1</f>
        <v>20</v>
      </c>
      <c r="AF25" s="27"/>
      <c r="AG25" s="27"/>
      <c r="AH25" s="27"/>
      <c r="AJ25" s="32">
        <f t="shared" si="3"/>
        <v>36545</v>
      </c>
      <c r="AK25" s="32" t="e">
        <f t="shared" si="4"/>
        <v>#N/A</v>
      </c>
      <c r="AL25" s="33">
        <f>SUMIFS(Table1[Amount $],Table1[Amount $],"&lt;"&amp;0,Table1[Category Type],"Expense",Table1[Date],Snapshot!AK25)*-1</f>
        <v>0</v>
      </c>
      <c r="AM25" s="33" t="e">
        <f ca="1">IF(AK25&gt;TODAY(),NA(),SUM(AL$6:$AL25))</f>
        <v>#N/A</v>
      </c>
      <c r="AN25" s="33" t="e">
        <f t="shared" ca="1" si="1"/>
        <v>#N/A</v>
      </c>
      <c r="AO25" s="32" t="e">
        <f t="shared" si="5"/>
        <v>#N/A</v>
      </c>
      <c r="AP25" s="33">
        <f>SUMIFS(Table1[Amount $],Table1[Amount $],"&lt;"&amp;0,Table1[Category Type],"Expense",Table1[Date],Snapshot!AO25)*-1</f>
        <v>0</v>
      </c>
      <c r="AQ25" s="33" t="e">
        <f>IF(AO25&lt;=EOMONTH($AO$6,0),SUM(AP$6:$AP25),NA())</f>
        <v>#N/A</v>
      </c>
      <c r="AR25" s="33" t="e">
        <f t="shared" si="2"/>
        <v>#N/A</v>
      </c>
      <c r="AT25" s="27"/>
      <c r="AU25" s="34" t="str">
        <f>IF(ISBLANK(AT25),"",SUMIFS(Table1[Amount $],Table1[Amount $],"&lt;"&amp;0,Table1[Merchant],Snapshot!AT25,Table1[Month],Snapshot!$W$4)*-1)</f>
        <v/>
      </c>
      <c r="AV25" s="27" t="str">
        <f>IF(ISBLANK(AT25),"",COUNTIFS(Table1[Merchant],Snapshot!AT25,Table1[Month],Snapshot!$W$4))</f>
        <v/>
      </c>
      <c r="AW25" s="27" t="str">
        <f>IFERROR(RANK(AV25,$AV$6:$AV$200)+COUNTIF($AV$6:AV25,AV25)-1,"")</f>
        <v/>
      </c>
      <c r="AX25" s="27" t="str">
        <f>IFERROR(RANK(AU25,$AU$6:$AU$200)+COUNTIF($AU$6:AU25,AU25)-1,"")</f>
        <v/>
      </c>
    </row>
    <row r="26" spans="1:50" ht="14.85" customHeight="1" thickTop="1" thickBot="1" x14ac:dyDescent="0.3">
      <c r="A26" s="24"/>
      <c r="C26" s="76"/>
      <c r="D26" s="76"/>
      <c r="E26" s="77"/>
      <c r="F26" s="77"/>
      <c r="G26" s="77"/>
      <c r="H26" s="77"/>
      <c r="I26" s="78"/>
      <c r="J26" s="78"/>
      <c r="K26" s="78"/>
      <c r="L26" s="78"/>
      <c r="M26" s="78"/>
      <c r="N26" s="77"/>
      <c r="O26" s="77"/>
      <c r="P26" s="77"/>
      <c r="Q26" s="77"/>
      <c r="R26" s="77"/>
      <c r="S26" s="77"/>
      <c r="T26" s="77"/>
      <c r="V26" s="40" t="str">
        <f t="shared" si="6"/>
        <v>--</v>
      </c>
      <c r="W26" s="40"/>
      <c r="X26" s="41"/>
      <c r="Y26" s="16"/>
      <c r="Z26" s="16"/>
      <c r="AA26" s="16"/>
      <c r="AB26" s="41"/>
      <c r="AC26" s="29" t="str">
        <f>IF('Archived Categories Sheet'!E27="Expense",'Archived Categories Sheet'!D27,"--")</f>
        <v>--</v>
      </c>
      <c r="AD26" s="30">
        <f>SUMIFS(Table1[Amount $],Table1[Category],Snapshot!AC26,Table1[Amount $],"&lt;"&amp;0,Table1[Month],Snapshot!$W$4)*-1</f>
        <v>0</v>
      </c>
      <c r="AE26" s="27">
        <f>RANK(AD26,$AD$6:$AD$35,0)+COUNTIF(AD$6:$AD26,AD26)-1</f>
        <v>21</v>
      </c>
      <c r="AF26" s="27"/>
      <c r="AG26" s="27"/>
      <c r="AH26" s="27"/>
      <c r="AJ26" s="32">
        <f t="shared" si="3"/>
        <v>36546</v>
      </c>
      <c r="AK26" s="32" t="e">
        <f t="shared" si="4"/>
        <v>#N/A</v>
      </c>
      <c r="AL26" s="33">
        <f>SUMIFS(Table1[Amount $],Table1[Amount $],"&lt;"&amp;0,Table1[Category Type],"Expense",Table1[Date],Snapshot!AK26)*-1</f>
        <v>0</v>
      </c>
      <c r="AM26" s="33" t="e">
        <f ca="1">IF(AK26&gt;TODAY(),NA(),SUM(AL$6:$AL26))</f>
        <v>#N/A</v>
      </c>
      <c r="AN26" s="33" t="e">
        <f t="shared" ca="1" si="1"/>
        <v>#N/A</v>
      </c>
      <c r="AO26" s="32" t="e">
        <f t="shared" si="5"/>
        <v>#N/A</v>
      </c>
      <c r="AP26" s="33">
        <f>SUMIFS(Table1[Amount $],Table1[Amount $],"&lt;"&amp;0,Table1[Category Type],"Expense",Table1[Date],Snapshot!AO26)*-1</f>
        <v>0</v>
      </c>
      <c r="AQ26" s="33" t="e">
        <f>IF(AO26&lt;=EOMONTH($AO$6,0),SUM(AP$6:$AP26),NA())</f>
        <v>#N/A</v>
      </c>
      <c r="AR26" s="33" t="e">
        <f t="shared" si="2"/>
        <v>#N/A</v>
      </c>
      <c r="AT26" s="27"/>
      <c r="AU26" s="34" t="str">
        <f>IF(ISBLANK(AT26),"",SUMIFS(Table1[Amount $],Table1[Amount $],"&lt;"&amp;0,Table1[Merchant],Snapshot!AT26,Table1[Month],Snapshot!$W$4)*-1)</f>
        <v/>
      </c>
      <c r="AV26" s="27" t="str">
        <f>IF(ISBLANK(AT26),"",COUNTIFS(Table1[Merchant],Snapshot!AT26,Table1[Month],Snapshot!$W$4))</f>
        <v/>
      </c>
      <c r="AW26" s="27" t="str">
        <f>IFERROR(RANK(AV26,$AV$6:$AV$200)+COUNTIF($AV$6:AV26,AV26)-1,"")</f>
        <v/>
      </c>
      <c r="AX26" s="27" t="str">
        <f>IFERROR(RANK(AU26,$AU$6:$AU$200)+COUNTIF($AU$6:AU26,AU26)-1,"")</f>
        <v/>
      </c>
    </row>
    <row r="27" spans="1:50" ht="20.100000000000001" customHeight="1" x14ac:dyDescent="0.3">
      <c r="A27" s="24"/>
      <c r="C27" s="35"/>
      <c r="D27" s="36" t="s">
        <v>68</v>
      </c>
      <c r="E27" s="79"/>
      <c r="F27" s="79"/>
      <c r="G27" s="79"/>
      <c r="H27" s="79"/>
      <c r="I27" s="79"/>
      <c r="J27" s="79"/>
      <c r="K27" s="37"/>
      <c r="L27" s="37"/>
      <c r="M27" s="37"/>
      <c r="N27" s="37"/>
      <c r="O27" s="37"/>
      <c r="P27" s="37"/>
      <c r="Q27" s="37"/>
      <c r="R27" s="37"/>
      <c r="S27" s="37"/>
      <c r="T27" s="39"/>
      <c r="V27" s="40" t="str">
        <f t="shared" si="6"/>
        <v>--</v>
      </c>
      <c r="W27" s="40"/>
      <c r="X27" s="41"/>
      <c r="Y27" s="16"/>
      <c r="Z27" s="16"/>
      <c r="AA27" s="16"/>
      <c r="AB27" s="41"/>
      <c r="AC27" s="29" t="str">
        <f>IF('Archived Categories Sheet'!E28="Expense",'Archived Categories Sheet'!D28,"--")</f>
        <v>--</v>
      </c>
      <c r="AD27" s="30">
        <f>SUMIFS(Table1[Amount $],Table1[Category],Snapshot!AC27,Table1[Amount $],"&lt;"&amp;0,Table1[Month],Snapshot!$W$4)*-1</f>
        <v>0</v>
      </c>
      <c r="AE27" s="27">
        <f>RANK(AD27,$AD$6:$AD$35,0)+COUNTIF(AD$6:$AD27,AD27)-1</f>
        <v>22</v>
      </c>
      <c r="AF27" s="27"/>
      <c r="AG27" s="27"/>
      <c r="AH27" s="27"/>
      <c r="AJ27" s="32">
        <f t="shared" si="3"/>
        <v>36547</v>
      </c>
      <c r="AK27" s="32" t="e">
        <f t="shared" si="4"/>
        <v>#N/A</v>
      </c>
      <c r="AL27" s="33">
        <f>SUMIFS(Table1[Amount $],Table1[Amount $],"&lt;"&amp;0,Table1[Category Type],"Expense",Table1[Date],Snapshot!AK27)*-1</f>
        <v>0</v>
      </c>
      <c r="AM27" s="33" t="e">
        <f ca="1">IF(AK27&gt;TODAY(),NA(),SUM(AL$6:$AL27))</f>
        <v>#N/A</v>
      </c>
      <c r="AN27" s="33" t="e">
        <f t="shared" ca="1" si="1"/>
        <v>#N/A</v>
      </c>
      <c r="AO27" s="32" t="e">
        <f t="shared" si="5"/>
        <v>#N/A</v>
      </c>
      <c r="AP27" s="33">
        <f>SUMIFS(Table1[Amount $],Table1[Amount $],"&lt;"&amp;0,Table1[Category Type],"Expense",Table1[Date],Snapshot!AO27)*-1</f>
        <v>0</v>
      </c>
      <c r="AQ27" s="33" t="e">
        <f>IF(AO27&lt;=EOMONTH($AO$6,0),SUM(AP$6:$AP27),NA())</f>
        <v>#N/A</v>
      </c>
      <c r="AR27" s="33" t="e">
        <f t="shared" si="2"/>
        <v>#N/A</v>
      </c>
      <c r="AT27" s="27"/>
      <c r="AU27" s="34" t="str">
        <f>IF(ISBLANK(AT27),"",SUMIFS(Table1[Amount $],Table1[Amount $],"&lt;"&amp;0,Table1[Merchant],Snapshot!AT27,Table1[Month],Snapshot!$W$4)*-1)</f>
        <v/>
      </c>
      <c r="AV27" s="27" t="str">
        <f>IF(ISBLANK(AT27),"",COUNTIFS(Table1[Merchant],Snapshot!AT27,Table1[Month],Snapshot!$W$4))</f>
        <v/>
      </c>
      <c r="AW27" s="27" t="str">
        <f>IFERROR(RANK(AV27,$AV$6:$AV$200)+COUNTIF($AV$6:AV27,AV27)-1,"")</f>
        <v/>
      </c>
      <c r="AX27" s="27" t="str">
        <f>IFERROR(RANK(AU27,$AU$6:$AU$200)+COUNTIF($AU$6:AU27,AU27)-1,"")</f>
        <v/>
      </c>
    </row>
    <row r="28" spans="1:50" ht="14.85" customHeight="1" x14ac:dyDescent="0.25">
      <c r="A28" s="24"/>
      <c r="C28" s="43"/>
      <c r="D28" s="44" t="str">
        <f ca="1">IFERROR(IF(AND(MONTH(W4)=MONTH(TODAY()),YEAR(W4)=YEAR(TODAY())),AK39,AK42),"")</f>
        <v/>
      </c>
      <c r="T28" s="45"/>
      <c r="V28" s="40" t="str">
        <f t="shared" si="6"/>
        <v>--</v>
      </c>
      <c r="W28" s="40"/>
      <c r="X28" s="41"/>
      <c r="Y28" s="16"/>
      <c r="Z28" s="16"/>
      <c r="AA28" s="16"/>
      <c r="AB28" s="41"/>
      <c r="AC28" s="29" t="str">
        <f>IF('Archived Categories Sheet'!E29="Expense",'Archived Categories Sheet'!D29,"--")</f>
        <v>--</v>
      </c>
      <c r="AD28" s="30">
        <f>SUMIFS(Table1[Amount $],Table1[Category],Snapshot!AC28,Table1[Amount $],"&lt;"&amp;0,Table1[Month],Snapshot!$W$4)*-1</f>
        <v>0</v>
      </c>
      <c r="AE28" s="27">
        <f>RANK(AD28,$AD$6:$AD$35,0)+COUNTIF(AD$6:$AD28,AD28)-1</f>
        <v>23</v>
      </c>
      <c r="AF28" s="27"/>
      <c r="AG28" s="27"/>
      <c r="AH28" s="27"/>
      <c r="AJ28" s="32">
        <f t="shared" si="3"/>
        <v>36548</v>
      </c>
      <c r="AK28" s="32" t="e">
        <f t="shared" si="4"/>
        <v>#N/A</v>
      </c>
      <c r="AL28" s="33">
        <f>SUMIFS(Table1[Amount $],Table1[Amount $],"&lt;"&amp;0,Table1[Category Type],"Expense",Table1[Date],Snapshot!AK28)*-1</f>
        <v>0</v>
      </c>
      <c r="AM28" s="33" t="e">
        <f ca="1">IF(AK28&gt;TODAY(),NA(),SUM(AL$6:$AL28))</f>
        <v>#N/A</v>
      </c>
      <c r="AN28" s="33" t="e">
        <f t="shared" ca="1" si="1"/>
        <v>#N/A</v>
      </c>
      <c r="AO28" s="32" t="e">
        <f t="shared" si="5"/>
        <v>#N/A</v>
      </c>
      <c r="AP28" s="33">
        <f>SUMIFS(Table1[Amount $],Table1[Amount $],"&lt;"&amp;0,Table1[Category Type],"Expense",Table1[Date],Snapshot!AO28)*-1</f>
        <v>0</v>
      </c>
      <c r="AQ28" s="33" t="e">
        <f>IF(AO28&lt;=EOMONTH($AO$6,0),SUM(AP$6:$AP28),NA())</f>
        <v>#N/A</v>
      </c>
      <c r="AR28" s="33" t="e">
        <f t="shared" si="2"/>
        <v>#N/A</v>
      </c>
      <c r="AT28" s="27"/>
      <c r="AU28" s="34" t="str">
        <f>IF(ISBLANK(AT28),"",SUMIFS(Table1[Amount $],Table1[Amount $],"&lt;"&amp;0,Table1[Merchant],Snapshot!AT28,Table1[Month],Snapshot!$W$4)*-1)</f>
        <v/>
      </c>
      <c r="AV28" s="27" t="str">
        <f>IF(ISBLANK(AT28),"",COUNTIFS(Table1[Merchant],Snapshot!AT28,Table1[Month],Snapshot!$W$4))</f>
        <v/>
      </c>
      <c r="AW28" s="27" t="str">
        <f>IFERROR(RANK(AV28,$AV$6:$AV$200)+COUNTIF($AV$6:AV28,AV28)-1,"")</f>
        <v/>
      </c>
      <c r="AX28" s="27" t="str">
        <f>IFERROR(RANK(AU28,$AU$6:$AU$200)+COUNTIF($AU$6:AU28,AU28)-1,"")</f>
        <v/>
      </c>
    </row>
    <row r="29" spans="1:50" ht="14.85" customHeight="1" x14ac:dyDescent="0.25">
      <c r="A29" s="24"/>
      <c r="C29" s="43"/>
      <c r="T29" s="45"/>
      <c r="V29" s="40" t="str">
        <f t="shared" si="6"/>
        <v>--</v>
      </c>
      <c r="W29" s="40"/>
      <c r="X29" s="41"/>
      <c r="Y29" s="16"/>
      <c r="Z29" s="16"/>
      <c r="AA29" s="16"/>
      <c r="AB29" s="41"/>
      <c r="AC29" s="29" t="str">
        <f>IF('Archived Categories Sheet'!E30="Expense",'Archived Categories Sheet'!D30,"--")</f>
        <v>--</v>
      </c>
      <c r="AD29" s="30">
        <f>SUMIFS(Table1[Amount $],Table1[Category],Snapshot!AC29,Table1[Amount $],"&lt;"&amp;0,Table1[Month],Snapshot!$W$4)*-1</f>
        <v>0</v>
      </c>
      <c r="AE29" s="27">
        <f>RANK(AD29,$AD$6:$AD$35,0)+COUNTIF(AD$6:$AD29,AD29)-1</f>
        <v>24</v>
      </c>
      <c r="AF29" s="27"/>
      <c r="AG29" s="27"/>
      <c r="AH29" s="27"/>
      <c r="AJ29" s="32">
        <f t="shared" si="3"/>
        <v>36549</v>
      </c>
      <c r="AK29" s="32" t="e">
        <f t="shared" si="4"/>
        <v>#N/A</v>
      </c>
      <c r="AL29" s="33">
        <f>SUMIFS(Table1[Amount $],Table1[Amount $],"&lt;"&amp;0,Table1[Category Type],"Expense",Table1[Date],Snapshot!AK29)*-1</f>
        <v>0</v>
      </c>
      <c r="AM29" s="33" t="e">
        <f ca="1">IF(AK29&gt;TODAY(),NA(),SUM(AL$6:$AL29))</f>
        <v>#N/A</v>
      </c>
      <c r="AN29" s="33" t="e">
        <f t="shared" ca="1" si="1"/>
        <v>#N/A</v>
      </c>
      <c r="AO29" s="32" t="e">
        <f t="shared" si="5"/>
        <v>#N/A</v>
      </c>
      <c r="AP29" s="33">
        <f>SUMIFS(Table1[Amount $],Table1[Amount $],"&lt;"&amp;0,Table1[Category Type],"Expense",Table1[Date],Snapshot!AO29)*-1</f>
        <v>0</v>
      </c>
      <c r="AQ29" s="33" t="e">
        <f>IF(AO29&lt;=EOMONTH($AO$6,0),SUM(AP$6:$AP29),NA())</f>
        <v>#N/A</v>
      </c>
      <c r="AR29" s="33" t="e">
        <f t="shared" si="2"/>
        <v>#N/A</v>
      </c>
      <c r="AT29" s="27"/>
      <c r="AU29" s="34" t="str">
        <f>IF(ISBLANK(AT29),"",SUMIFS(Table1[Amount $],Table1[Amount $],"&lt;"&amp;0,Table1[Merchant],Snapshot!AT29,Table1[Month],Snapshot!$W$4)*-1)</f>
        <v/>
      </c>
      <c r="AV29" s="27" t="str">
        <f>IF(ISBLANK(AT29),"",COUNTIFS(Table1[Merchant],Snapshot!AT29,Table1[Month],Snapshot!$W$4))</f>
        <v/>
      </c>
      <c r="AW29" s="27" t="str">
        <f>IFERROR(RANK(AV29,$AV$6:$AV$200)+COUNTIF($AV$6:AV29,AV29)-1,"")</f>
        <v/>
      </c>
      <c r="AX29" s="27" t="str">
        <f>IFERROR(RANK(AU29,$AU$6:$AU$200)+COUNTIF($AU$6:AU29,AU29)-1,"")</f>
        <v/>
      </c>
    </row>
    <row r="30" spans="1:50" ht="14.85" customHeight="1" x14ac:dyDescent="0.25">
      <c r="A30" s="24"/>
      <c r="C30" s="43"/>
      <c r="D30" s="80"/>
      <c r="E30" s="80"/>
      <c r="F30" s="81"/>
      <c r="T30" s="45"/>
      <c r="V30" s="40" t="str">
        <f t="shared" si="6"/>
        <v>--</v>
      </c>
      <c r="W30" s="40"/>
      <c r="X30" s="41"/>
      <c r="Y30" s="16"/>
      <c r="Z30" s="16"/>
      <c r="AA30" s="16"/>
      <c r="AB30" s="41"/>
      <c r="AC30" s="29" t="str">
        <f>IF('Archived Categories Sheet'!E31="Expense",'Archived Categories Sheet'!D31,"--")</f>
        <v>--</v>
      </c>
      <c r="AD30" s="30">
        <f>SUMIFS(Table1[Amount $],Table1[Category],Snapshot!AC30,Table1[Amount $],"&lt;"&amp;0,Table1[Month],Snapshot!$W$4)*-1</f>
        <v>0</v>
      </c>
      <c r="AE30" s="27">
        <f>RANK(AD30,$AD$6:$AD$35,0)+COUNTIF(AD$6:$AD30,AD30)-1</f>
        <v>25</v>
      </c>
      <c r="AF30" s="27"/>
      <c r="AG30" s="27"/>
      <c r="AH30" s="27"/>
      <c r="AJ30" s="32">
        <f t="shared" si="3"/>
        <v>36550</v>
      </c>
      <c r="AK30" s="32" t="e">
        <f t="shared" si="4"/>
        <v>#N/A</v>
      </c>
      <c r="AL30" s="33">
        <f>SUMIFS(Table1[Amount $],Table1[Amount $],"&lt;"&amp;0,Table1[Category Type],"Expense",Table1[Date],Snapshot!AK30)*-1</f>
        <v>0</v>
      </c>
      <c r="AM30" s="33" t="e">
        <f ca="1">IF(AK30&gt;TODAY(),NA(),SUM(AL$6:$AL30))</f>
        <v>#N/A</v>
      </c>
      <c r="AN30" s="33" t="e">
        <f t="shared" ca="1" si="1"/>
        <v>#N/A</v>
      </c>
      <c r="AO30" s="32" t="e">
        <f t="shared" si="5"/>
        <v>#N/A</v>
      </c>
      <c r="AP30" s="33">
        <f>SUMIFS(Table1[Amount $],Table1[Amount $],"&lt;"&amp;0,Table1[Category Type],"Expense",Table1[Date],Snapshot!AO30)*-1</f>
        <v>0</v>
      </c>
      <c r="AQ30" s="33" t="e">
        <f>IF(AO30&lt;=EOMONTH($AO$6,0),SUM(AP$6:$AP30),NA())</f>
        <v>#N/A</v>
      </c>
      <c r="AR30" s="33" t="e">
        <f t="shared" si="2"/>
        <v>#N/A</v>
      </c>
      <c r="AT30" s="27"/>
      <c r="AU30" s="34" t="str">
        <f>IF(ISBLANK(AT30),"",SUMIFS(Table1[Amount $],Table1[Amount $],"&lt;"&amp;0,Table1[Merchant],Snapshot!AT30,Table1[Month],Snapshot!$W$4)*-1)</f>
        <v/>
      </c>
      <c r="AV30" s="27" t="str">
        <f>IF(ISBLANK(AT30),"",COUNTIFS(Table1[Merchant],Snapshot!AT30,Table1[Month],Snapshot!$W$4))</f>
        <v/>
      </c>
      <c r="AW30" s="27" t="str">
        <f>IFERROR(RANK(AV30,$AV$6:$AV$200)+COUNTIF($AV$6:AV30,AV30)-1,"")</f>
        <v/>
      </c>
      <c r="AX30" s="27" t="str">
        <f>IFERROR(RANK(AU30,$AU$6:$AU$200)+COUNTIF($AU$6:AU30,AU30)-1,"")</f>
        <v/>
      </c>
    </row>
    <row r="31" spans="1:50" ht="14.85" customHeight="1" x14ac:dyDescent="0.25">
      <c r="A31" s="24"/>
      <c r="C31" s="43"/>
      <c r="T31" s="45"/>
      <c r="V31" s="40" t="str">
        <f t="shared" si="6"/>
        <v>--</v>
      </c>
      <c r="W31" s="40"/>
      <c r="X31" s="41"/>
      <c r="Y31" s="16"/>
      <c r="Z31" s="16"/>
      <c r="AA31" s="16"/>
      <c r="AB31" s="41"/>
      <c r="AC31" s="29" t="str">
        <f>IF('Archived Categories Sheet'!E32="Expense",'Archived Categories Sheet'!D32,"--")</f>
        <v>--</v>
      </c>
      <c r="AD31" s="30">
        <f>SUMIFS(Table1[Amount $],Table1[Category],Snapshot!AC31,Table1[Amount $],"&lt;"&amp;0,Table1[Month],Snapshot!$W$4)*-1</f>
        <v>0</v>
      </c>
      <c r="AE31" s="27">
        <f>RANK(AD31,$AD$6:$AD$35,0)+COUNTIF(AD$6:$AD31,AD31)-1</f>
        <v>26</v>
      </c>
      <c r="AF31" s="27"/>
      <c r="AG31" s="27"/>
      <c r="AH31" s="27"/>
      <c r="AJ31" s="32">
        <f t="shared" si="3"/>
        <v>36551</v>
      </c>
      <c r="AK31" s="32" t="e">
        <f t="shared" si="4"/>
        <v>#N/A</v>
      </c>
      <c r="AL31" s="33">
        <f>SUMIFS(Table1[Amount $],Table1[Amount $],"&lt;"&amp;0,Table1[Category Type],"Expense",Table1[Date],Snapshot!AK31)*-1</f>
        <v>0</v>
      </c>
      <c r="AM31" s="33" t="e">
        <f ca="1">IF(AK31&gt;TODAY(),NA(),SUM(AL$6:$AL31))</f>
        <v>#N/A</v>
      </c>
      <c r="AN31" s="33" t="e">
        <f t="shared" ca="1" si="1"/>
        <v>#N/A</v>
      </c>
      <c r="AO31" s="32" t="e">
        <f t="shared" si="5"/>
        <v>#N/A</v>
      </c>
      <c r="AP31" s="33">
        <f>SUMIFS(Table1[Amount $],Table1[Amount $],"&lt;"&amp;0,Table1[Category Type],"Expense",Table1[Date],Snapshot!AO31)*-1</f>
        <v>0</v>
      </c>
      <c r="AQ31" s="33" t="e">
        <f>IF(AO31&lt;=EOMONTH($AO$6,0),SUM(AP$6:$AP31),NA())</f>
        <v>#N/A</v>
      </c>
      <c r="AR31" s="33" t="e">
        <f t="shared" si="2"/>
        <v>#N/A</v>
      </c>
      <c r="AT31" s="27"/>
      <c r="AU31" s="34" t="str">
        <f>IF(ISBLANK(AT31),"",SUMIFS(Table1[Amount $],Table1[Amount $],"&lt;"&amp;0,Table1[Merchant],Snapshot!AT31,Table1[Month],Snapshot!$W$4)*-1)</f>
        <v/>
      </c>
      <c r="AV31" s="27" t="str">
        <f>IF(ISBLANK(AT31),"",COUNTIFS(Table1[Merchant],Snapshot!AT31,Table1[Month],Snapshot!$W$4))</f>
        <v/>
      </c>
      <c r="AW31" s="27" t="str">
        <f>IFERROR(RANK(AV31,$AV$6:$AV$200)+COUNTIF($AV$6:AV31,AV31)-1,"")</f>
        <v/>
      </c>
      <c r="AX31" s="27" t="str">
        <f>IFERROR(RANK(AU31,$AU$6:$AU$200)+COUNTIF($AU$6:AU31,AU31)-1,"")</f>
        <v/>
      </c>
    </row>
    <row r="32" spans="1:50" ht="14.85" customHeight="1" x14ac:dyDescent="0.25">
      <c r="A32" s="24"/>
      <c r="C32" s="43"/>
      <c r="T32" s="45"/>
      <c r="V32" s="40" t="str">
        <f t="shared" si="6"/>
        <v>--</v>
      </c>
      <c r="W32" s="40"/>
      <c r="X32" s="41"/>
      <c r="Y32" s="16"/>
      <c r="Z32" s="16"/>
      <c r="AA32" s="16"/>
      <c r="AB32" s="41"/>
      <c r="AC32" s="29" t="str">
        <f>IF('Archived Categories Sheet'!E33="Expense",'Archived Categories Sheet'!D33,"--")</f>
        <v>--</v>
      </c>
      <c r="AD32" s="30">
        <f>SUMIFS(Table1[Amount $],Table1[Category],Snapshot!AC32,Table1[Amount $],"&lt;"&amp;0,Table1[Month],Snapshot!$W$4)*-1</f>
        <v>0</v>
      </c>
      <c r="AE32" s="27">
        <f>RANK(AD32,$AD$6:$AD$35,0)+COUNTIF(AD$6:$AD32,AD32)-1</f>
        <v>27</v>
      </c>
      <c r="AF32" s="27"/>
      <c r="AG32" s="27"/>
      <c r="AH32" s="27"/>
      <c r="AJ32" s="32">
        <f t="shared" si="3"/>
        <v>36552</v>
      </c>
      <c r="AK32" s="32" t="e">
        <f t="shared" si="4"/>
        <v>#N/A</v>
      </c>
      <c r="AL32" s="33">
        <f>SUMIFS(Table1[Amount $],Table1[Amount $],"&lt;"&amp;0,Table1[Category Type],"Expense",Table1[Date],Snapshot!AK32)*-1</f>
        <v>0</v>
      </c>
      <c r="AM32" s="33" t="e">
        <f ca="1">IF(AK32&gt;TODAY(),NA(),SUM(AL$6:$AL32))</f>
        <v>#N/A</v>
      </c>
      <c r="AN32" s="33" t="e">
        <f t="shared" ca="1" si="1"/>
        <v>#N/A</v>
      </c>
      <c r="AO32" s="32" t="e">
        <f t="shared" si="5"/>
        <v>#N/A</v>
      </c>
      <c r="AP32" s="33">
        <f>SUMIFS(Table1[Amount $],Table1[Amount $],"&lt;"&amp;0,Table1[Category Type],"Expense",Table1[Date],Snapshot!AO32)*-1</f>
        <v>0</v>
      </c>
      <c r="AQ32" s="33" t="e">
        <f>IF(AO32&lt;=EOMONTH($AO$6,0),SUM(AP$6:$AP32),NA())</f>
        <v>#N/A</v>
      </c>
      <c r="AR32" s="33" t="e">
        <f t="shared" si="2"/>
        <v>#N/A</v>
      </c>
      <c r="AT32" s="27"/>
      <c r="AU32" s="34" t="str">
        <f>IF(ISBLANK(AT32),"",SUMIFS(Table1[Amount $],Table1[Amount $],"&lt;"&amp;0,Table1[Merchant],Snapshot!AT32,Table1[Month],Snapshot!$W$4)*-1)</f>
        <v/>
      </c>
      <c r="AV32" s="27" t="str">
        <f>IF(ISBLANK(AT32),"",COUNTIFS(Table1[Merchant],Snapshot!AT32,Table1[Month],Snapshot!$W$4))</f>
        <v/>
      </c>
      <c r="AW32" s="27" t="str">
        <f>IFERROR(RANK(AV32,$AV$6:$AV$200)+COUNTIF($AV$6:AV32,AV32)-1,"")</f>
        <v/>
      </c>
      <c r="AX32" s="27" t="str">
        <f>IFERROR(RANK(AU32,$AU$6:$AU$200)+COUNTIF($AU$6:AU32,AU32)-1,"")</f>
        <v/>
      </c>
    </row>
    <row r="33" spans="2:50" ht="14.85" customHeight="1" x14ac:dyDescent="0.25">
      <c r="C33" s="43"/>
      <c r="T33" s="45"/>
      <c r="V33" s="40" t="str">
        <f t="shared" si="6"/>
        <v>--</v>
      </c>
      <c r="W33" s="40"/>
      <c r="X33" s="41"/>
      <c r="Y33" s="16"/>
      <c r="Z33" s="16"/>
      <c r="AA33" s="16"/>
      <c r="AB33" s="41"/>
      <c r="AC33" s="29" t="str">
        <f>IF('Archived Categories Sheet'!E34="Expense",'Archived Categories Sheet'!D34,"--")</f>
        <v>--</v>
      </c>
      <c r="AD33" s="30">
        <f>SUMIFS(Table1[Amount $],Table1[Category],Snapshot!AC33,Table1[Amount $],"&lt;"&amp;0,Table1[Month],Snapshot!$W$4)*-1</f>
        <v>0</v>
      </c>
      <c r="AE33" s="27">
        <f>RANK(AD33,$AD$6:$AD$35,0)+COUNTIF(AD$6:$AD33,AD33)-1</f>
        <v>28</v>
      </c>
      <c r="AF33" s="27"/>
      <c r="AG33" s="27"/>
      <c r="AH33" s="27"/>
      <c r="AJ33" s="32">
        <f t="shared" si="3"/>
        <v>36553</v>
      </c>
      <c r="AK33" s="32" t="e">
        <f t="shared" si="4"/>
        <v>#N/A</v>
      </c>
      <c r="AL33" s="33">
        <f>SUMIFS(Table1[Amount $],Table1[Amount $],"&lt;"&amp;0,Table1[Category Type],"Expense",Table1[Date],Snapshot!AK33)*-1</f>
        <v>0</v>
      </c>
      <c r="AM33" s="33" t="e">
        <f ca="1">IF(AK33&gt;TODAY(),NA(),SUM(AL$6:$AL33))</f>
        <v>#N/A</v>
      </c>
      <c r="AN33" s="33" t="e">
        <f t="shared" ca="1" si="1"/>
        <v>#N/A</v>
      </c>
      <c r="AO33" s="32" t="e">
        <f t="shared" si="5"/>
        <v>#N/A</v>
      </c>
      <c r="AP33" s="33">
        <f>SUMIFS(Table1[Amount $],Table1[Amount $],"&lt;"&amp;0,Table1[Category Type],"Expense",Table1[Date],Snapshot!AO33)*-1</f>
        <v>0</v>
      </c>
      <c r="AQ33" s="33" t="e">
        <f>IF(AO33&lt;=EOMONTH($AO$6,0),SUM(AP$6:$AP33),NA())</f>
        <v>#N/A</v>
      </c>
      <c r="AR33" s="33" t="e">
        <f t="shared" si="2"/>
        <v>#N/A</v>
      </c>
      <c r="AT33" s="27"/>
      <c r="AU33" s="34" t="str">
        <f>IF(ISBLANK(AT33),"",SUMIFS(Table1[Amount $],Table1[Amount $],"&lt;"&amp;0,Table1[Merchant],Snapshot!AT33,Table1[Month],Snapshot!$W$4)*-1)</f>
        <v/>
      </c>
      <c r="AV33" s="27" t="str">
        <f>IF(ISBLANK(AT33),"",COUNTIFS(Table1[Merchant],Snapshot!AT33,Table1[Month],Snapshot!$W$4))</f>
        <v/>
      </c>
      <c r="AW33" s="27" t="str">
        <f>IFERROR(RANK(AV33,$AV$6:$AV$200)+COUNTIF($AV$6:AV33,AV33)-1,"")</f>
        <v/>
      </c>
      <c r="AX33" s="27" t="str">
        <f>IFERROR(RANK(AU33,$AU$6:$AU$200)+COUNTIF($AU$6:AU33,AU33)-1,"")</f>
        <v/>
      </c>
    </row>
    <row r="34" spans="2:50" ht="14.85" customHeight="1" x14ac:dyDescent="0.25">
      <c r="C34" s="43"/>
      <c r="T34" s="45"/>
      <c r="V34" s="40" t="str">
        <f t="shared" si="6"/>
        <v>--</v>
      </c>
      <c r="W34" s="40"/>
      <c r="X34" s="41"/>
      <c r="Y34" s="16"/>
      <c r="Z34" s="16"/>
      <c r="AA34" s="16"/>
      <c r="AB34" s="41"/>
      <c r="AC34" s="29" t="str">
        <f>IF('Archived Categories Sheet'!E35="Expense",'Archived Categories Sheet'!D35,"--")</f>
        <v>--</v>
      </c>
      <c r="AD34" s="30">
        <f>SUMIFS(Table1[Amount $],Table1[Category],Snapshot!AC34,Table1[Amount $],"&lt;"&amp;0,Table1[Month],Snapshot!$W$4)*-1</f>
        <v>0</v>
      </c>
      <c r="AE34" s="27">
        <f>RANK(AD34,$AD$6:$AD$35,0)+COUNTIF(AD$6:$AD34,AD34)-1</f>
        <v>29</v>
      </c>
      <c r="AF34" s="27"/>
      <c r="AG34" s="27"/>
      <c r="AH34" s="27"/>
      <c r="AJ34" s="32">
        <f t="shared" si="3"/>
        <v>36554</v>
      </c>
      <c r="AK34" s="32" t="e">
        <f t="shared" si="4"/>
        <v>#N/A</v>
      </c>
      <c r="AL34" s="33">
        <f>SUMIFS(Table1[Amount $],Table1[Amount $],"&lt;"&amp;0,Table1[Category Type],"Expense",Table1[Date],Snapshot!AK34)*-1</f>
        <v>0</v>
      </c>
      <c r="AM34" s="33" t="e">
        <f ca="1">IF(AK34&gt;TODAY(),NA(),SUM(AL$6:$AL34))</f>
        <v>#N/A</v>
      </c>
      <c r="AN34" s="33" t="e">
        <f t="shared" ca="1" si="1"/>
        <v>#N/A</v>
      </c>
      <c r="AO34" s="32" t="e">
        <f t="shared" si="5"/>
        <v>#N/A</v>
      </c>
      <c r="AP34" s="33">
        <f>SUMIFS(Table1[Amount $],Table1[Amount $],"&lt;"&amp;0,Table1[Category Type],"Expense",Table1[Date],Snapshot!AO34)*-1</f>
        <v>0</v>
      </c>
      <c r="AQ34" s="33" t="e">
        <f>IF(AO34&lt;=EOMONTH($AO$6,0),SUM(AP$6:$AP34),NA())</f>
        <v>#N/A</v>
      </c>
      <c r="AR34" s="33" t="e">
        <f t="shared" si="2"/>
        <v>#N/A</v>
      </c>
      <c r="AT34" s="27"/>
      <c r="AU34" s="34" t="str">
        <f>IF(ISBLANK(AT34),"",SUMIFS(Table1[Amount $],Table1[Amount $],"&lt;"&amp;0,Table1[Merchant],Snapshot!AT34,Table1[Month],Snapshot!$W$4)*-1)</f>
        <v/>
      </c>
      <c r="AV34" s="27" t="str">
        <f>IF(ISBLANK(AT34),"",COUNTIFS(Table1[Merchant],Snapshot!AT34,Table1[Month],Snapshot!$W$4))</f>
        <v/>
      </c>
      <c r="AW34" s="27" t="str">
        <f>IFERROR(RANK(AV34,$AV$6:$AV$200)+COUNTIF($AV$6:AV34,AV34)-1,"")</f>
        <v/>
      </c>
      <c r="AX34" s="27" t="str">
        <f>IFERROR(RANK(AU34,$AU$6:$AU$200)+COUNTIF($AU$6:AU34,AU34)-1,"")</f>
        <v/>
      </c>
    </row>
    <row r="35" spans="2:50" ht="14.85" customHeight="1" x14ac:dyDescent="0.25">
      <c r="C35" s="43"/>
      <c r="T35" s="45"/>
      <c r="V35" s="40" t="str">
        <f t="shared" si="6"/>
        <v>--</v>
      </c>
      <c r="W35" s="40"/>
      <c r="X35" s="41"/>
      <c r="Y35" s="16"/>
      <c r="Z35" s="16"/>
      <c r="AA35" s="16"/>
      <c r="AB35" s="41"/>
      <c r="AC35" s="29" t="str">
        <f>IF('Archived Categories Sheet'!E36="Expense",'Archived Categories Sheet'!D36,"--")</f>
        <v>--</v>
      </c>
      <c r="AD35" s="30">
        <f>SUMIFS(Table1[Amount $],Table1[Category],Snapshot!AC35,Table1[Amount $],"&lt;"&amp;0,Table1[Month],Snapshot!$W$4)*-1</f>
        <v>0</v>
      </c>
      <c r="AE35" s="27">
        <f>RANK(AD35,$AD$6:$AD$35,0)+COUNTIF(AD$6:$AD35,AD35)-1</f>
        <v>30</v>
      </c>
      <c r="AF35" s="27"/>
      <c r="AG35" s="27"/>
      <c r="AH35" s="27"/>
      <c r="AJ35" s="32">
        <f t="shared" si="3"/>
        <v>36555</v>
      </c>
      <c r="AK35" s="32" t="e">
        <f t="shared" si="4"/>
        <v>#N/A</v>
      </c>
      <c r="AL35" s="33">
        <f>SUMIFS(Table1[Amount $],Table1[Amount $],"&lt;"&amp;0,Table1[Category Type],"Expense",Table1[Date],Snapshot!AK35)*-1</f>
        <v>0</v>
      </c>
      <c r="AM35" s="33" t="e">
        <f ca="1">IF(AK35&gt;TODAY(),NA(),SUM(AL$6:$AL35))</f>
        <v>#N/A</v>
      </c>
      <c r="AN35" s="33" t="e">
        <f t="shared" ca="1" si="1"/>
        <v>#N/A</v>
      </c>
      <c r="AO35" s="32" t="e">
        <f t="shared" si="5"/>
        <v>#N/A</v>
      </c>
      <c r="AP35" s="33">
        <f>SUMIFS(Table1[Amount $],Table1[Amount $],"&lt;"&amp;0,Table1[Category Type],"Expense",Table1[Date],Snapshot!AO35)*-1</f>
        <v>0</v>
      </c>
      <c r="AQ35" s="33" t="e">
        <f>IF(AO35&lt;=EOMONTH($AO$6,0),SUM(AP$6:$AP35),NA())</f>
        <v>#N/A</v>
      </c>
      <c r="AR35" s="33" t="e">
        <f t="shared" si="2"/>
        <v>#N/A</v>
      </c>
      <c r="AT35" s="27"/>
      <c r="AU35" s="34" t="str">
        <f>IF(ISBLANK(AT35),"",SUMIFS(Table1[Amount $],Table1[Amount $],"&lt;"&amp;0,Table1[Merchant],Snapshot!AT35,Table1[Month],Snapshot!$W$4)*-1)</f>
        <v/>
      </c>
      <c r="AV35" s="27" t="str">
        <f>IF(ISBLANK(AT35),"",COUNTIFS(Table1[Merchant],Snapshot!AT35,Table1[Month],Snapshot!$W$4))</f>
        <v/>
      </c>
      <c r="AW35" s="27" t="str">
        <f>IFERROR(RANK(AV35,$AV$6:$AV$200)+COUNTIF($AV$6:AV35,AV35)-1,"")</f>
        <v/>
      </c>
      <c r="AX35" s="27" t="str">
        <f>IFERROR(RANK(AU35,$AU$6:$AU$200)+COUNTIF($AU$6:AU35,AU35)-1,"")</f>
        <v/>
      </c>
    </row>
    <row r="36" spans="2:50" ht="14.85" customHeight="1" x14ac:dyDescent="0.25">
      <c r="C36" s="43"/>
      <c r="T36" s="45"/>
      <c r="V36" s="40" t="str">
        <f t="shared" si="6"/>
        <v>--</v>
      </c>
      <c r="W36" s="40"/>
      <c r="X36" s="41"/>
      <c r="Y36" s="16"/>
      <c r="Z36" s="16"/>
      <c r="AA36" s="16"/>
      <c r="AB36" s="41"/>
      <c r="AC36" s="16"/>
      <c r="AD36" s="16"/>
      <c r="AE36" s="16"/>
      <c r="AF36" s="16"/>
      <c r="AG36" s="16"/>
      <c r="AH36" s="16"/>
      <c r="AJ36" s="32">
        <f t="shared" si="3"/>
        <v>36556</v>
      </c>
      <c r="AK36" s="32" t="e">
        <f t="shared" si="4"/>
        <v>#N/A</v>
      </c>
      <c r="AL36" s="33">
        <f>SUMIFS(Table1[Amount $],Table1[Amount $],"&lt;"&amp;0,Table1[Category Type],"Expense",Table1[Date],Snapshot!AK36)*-1</f>
        <v>0</v>
      </c>
      <c r="AM36" s="33" t="e">
        <f ca="1">IF(AK36&gt;TODAY(),NA(),SUM(AL$6:$AL36))</f>
        <v>#N/A</v>
      </c>
      <c r="AN36" s="33" t="e">
        <f t="shared" ca="1" si="1"/>
        <v>#N/A</v>
      </c>
      <c r="AO36" s="32" t="e">
        <f t="shared" si="5"/>
        <v>#N/A</v>
      </c>
      <c r="AP36" s="33">
        <f>SUMIFS(Table1[Amount $],Table1[Amount $],"&lt;"&amp;0,Table1[Category Type],"Expense",Table1[Date],Snapshot!AO36)*-1</f>
        <v>0</v>
      </c>
      <c r="AQ36" s="33" t="e">
        <f>IF(AO36&lt;=EOMONTH($AO$6,0),SUM(AP$6:$AP36),NA())</f>
        <v>#N/A</v>
      </c>
      <c r="AR36" s="33" t="e">
        <f t="shared" si="2"/>
        <v>#N/A</v>
      </c>
      <c r="AT36" s="27"/>
      <c r="AU36" s="34" t="str">
        <f>IF(ISBLANK(AT36),"",SUMIFS(Table1[Amount $],Table1[Amount $],"&lt;"&amp;0,Table1[Merchant],Snapshot!AT36,Table1[Month],Snapshot!$W$4)*-1)</f>
        <v/>
      </c>
      <c r="AV36" s="27" t="str">
        <f>IF(ISBLANK(AT36),"",COUNTIFS(Table1[Merchant],Snapshot!AT36,Table1[Month],Snapshot!$W$4))</f>
        <v/>
      </c>
      <c r="AW36" s="27" t="str">
        <f>IFERROR(RANK(AV36,$AV$6:$AV$200)+COUNTIF($AV$6:AV36,AV36)-1,"")</f>
        <v/>
      </c>
      <c r="AX36" s="27" t="str">
        <f>IFERROR(RANK(AU36,$AU$6:$AU$200)+COUNTIF($AU$6:AU36,AU36)-1,"")</f>
        <v/>
      </c>
    </row>
    <row r="37" spans="2:50" ht="14.85" customHeight="1" x14ac:dyDescent="0.25">
      <c r="C37" s="43"/>
      <c r="T37" s="45"/>
      <c r="V37" s="40" t="str">
        <f t="shared" si="6"/>
        <v>--</v>
      </c>
      <c r="W37" s="40"/>
      <c r="X37" s="41"/>
      <c r="AB37" s="41"/>
      <c r="AJ37" s="27"/>
      <c r="AK37" s="27"/>
      <c r="AL37" s="27"/>
      <c r="AM37" s="27"/>
      <c r="AN37" s="27"/>
      <c r="AO37" s="27"/>
      <c r="AP37" s="27"/>
      <c r="AQ37" s="27"/>
      <c r="AR37" s="27"/>
      <c r="AT37" s="27"/>
      <c r="AU37" s="34" t="str">
        <f>IF(ISBLANK(AT37),"",SUMIFS(Table1[Amount $],Table1[Amount $],"&lt;"&amp;0,Table1[Merchant],Snapshot!AT37,Table1[Month],Snapshot!$W$4)*-1)</f>
        <v/>
      </c>
      <c r="AV37" s="27" t="str">
        <f>IF(ISBLANK(AT37),"",COUNTIFS(Table1[Merchant],Snapshot!AT37,Table1[Month],Snapshot!$W$4))</f>
        <v/>
      </c>
      <c r="AW37" s="27" t="str">
        <f>IFERROR(RANK(AV37,$AV$6:$AV$200)+COUNTIF($AV$6:AV37,AV37)-1,"")</f>
        <v/>
      </c>
      <c r="AX37" s="27" t="str">
        <f>IFERROR(RANK(AU37,$AU$6:$AU$200)+COUNTIF($AU$6:AU37,AU37)-1,"")</f>
        <v/>
      </c>
    </row>
    <row r="38" spans="2:50" ht="14.85" customHeight="1" x14ac:dyDescent="0.25">
      <c r="C38" s="43"/>
      <c r="T38" s="45"/>
      <c r="V38" s="40" t="str">
        <f t="shared" si="6"/>
        <v>--</v>
      </c>
      <c r="W38" s="40"/>
      <c r="X38" s="41"/>
      <c r="AB38" s="41"/>
      <c r="AJ38" s="27"/>
      <c r="AK38" s="32">
        <f ca="1">TODAY()</f>
        <v>44355</v>
      </c>
      <c r="AL38" s="27"/>
      <c r="AM38" s="30" t="e" cm="1">
        <f t="array" aca="1" ref="AM38" ca="1">INDEX(AM6:AM36,MATCH(AK38,AK6:AK36,0),0)</f>
        <v>#N/A</v>
      </c>
      <c r="AN38" s="30"/>
      <c r="AO38" s="32">
        <f ca="1">DATE(YEAR(AK38),MONTH(AK38)-1,DAY(AK38))</f>
        <v>44324</v>
      </c>
      <c r="AP38" s="27"/>
      <c r="AQ38" s="30" t="e" cm="1">
        <f t="array" aca="1" ref="AQ38" ca="1">INDEX(AQ6:AQ36,MATCH(AO38,AO6:AO36,0),0)</f>
        <v>#N/A</v>
      </c>
      <c r="AR38" s="30"/>
      <c r="AT38" s="27"/>
      <c r="AU38" s="34" t="str">
        <f>IF(ISBLANK(AT38),"",SUMIFS(Table1[Amount $],Table1[Amount $],"&lt;"&amp;0,Table1[Merchant],Snapshot!AT38,Table1[Month],Snapshot!$W$4)*-1)</f>
        <v/>
      </c>
      <c r="AV38" s="27" t="str">
        <f>IF(ISBLANK(AT38),"",COUNTIFS(Table1[Merchant],Snapshot!AT38,Table1[Month],Snapshot!$W$4))</f>
        <v/>
      </c>
      <c r="AW38" s="27" t="str">
        <f>IFERROR(RANK(AV38,$AV$6:$AV$200)+COUNTIF($AV$6:AV38,AV38)-1,"")</f>
        <v/>
      </c>
      <c r="AX38" s="27" t="str">
        <f>IFERROR(RANK(AU38,$AU$6:$AU$200)+COUNTIF($AU$6:AU38,AU38)-1,"")</f>
        <v/>
      </c>
    </row>
    <row r="39" spans="2:50" ht="14.85" customHeight="1" x14ac:dyDescent="0.25">
      <c r="C39" s="43"/>
      <c r="T39" s="45"/>
      <c r="V39" s="40" t="str">
        <f t="shared" si="6"/>
        <v>--</v>
      </c>
      <c r="W39" s="40"/>
      <c r="X39" s="41"/>
      <c r="AB39" s="41"/>
      <c r="AJ39" s="27"/>
      <c r="AK39" s="32" t="e">
        <f ca="1">IF(AM38&gt;AQ38,"Spent "&amp;TEXT(AM38-AQ38,"$#,##0")&amp;" more","Spent "&amp;TEXT((AM38-AQ38)*-1,"$#,##0")&amp;" less")&amp;" than this time last month"</f>
        <v>#N/A</v>
      </c>
      <c r="AL39" s="27"/>
      <c r="AM39" s="27"/>
      <c r="AN39" s="27"/>
      <c r="AO39" s="27"/>
      <c r="AP39" s="27"/>
      <c r="AQ39" s="27"/>
      <c r="AR39" s="27"/>
      <c r="AT39" s="27"/>
      <c r="AU39" s="34" t="str">
        <f>IF(ISBLANK(AT39),"",SUMIFS(Table1[Amount $],Table1[Amount $],"&lt;"&amp;0,Table1[Merchant],Snapshot!AT39,Table1[Month],Snapshot!$W$4)*-1)</f>
        <v/>
      </c>
      <c r="AV39" s="27" t="str">
        <f>IF(ISBLANK(AT39),"",COUNTIFS(Table1[Merchant],Snapshot!AT39,Table1[Month],Snapshot!$W$4))</f>
        <v/>
      </c>
      <c r="AW39" s="27" t="str">
        <f>IFERROR(RANK(AV39,$AV$6:$AV$200)+COUNTIF($AV$6:AV39,AV39)-1,"")</f>
        <v/>
      </c>
      <c r="AX39" s="27" t="str">
        <f>IFERROR(RANK(AU39,$AU$6:$AU$200)+COUNTIF($AU$6:AU39,AU39)-1,"")</f>
        <v/>
      </c>
    </row>
    <row r="40" spans="2:50" ht="14.85" customHeight="1" x14ac:dyDescent="0.25">
      <c r="C40" s="43"/>
      <c r="T40" s="45"/>
      <c r="V40" s="40" t="str">
        <f t="shared" si="6"/>
        <v>--</v>
      </c>
      <c r="W40" s="40"/>
      <c r="X40" s="41"/>
      <c r="AB40" s="41"/>
      <c r="AJ40" s="27"/>
      <c r="AK40" s="32"/>
      <c r="AL40" s="27"/>
      <c r="AM40" s="27"/>
      <c r="AN40" s="27"/>
      <c r="AO40" s="27"/>
      <c r="AP40" s="27"/>
      <c r="AQ40" s="27"/>
      <c r="AR40" s="27"/>
      <c r="AT40" s="27"/>
      <c r="AU40" s="34" t="str">
        <f>IF(ISBLANK(AT40),"",SUMIFS(Table1[Amount $],Table1[Amount $],"&lt;"&amp;0,Table1[Merchant],Snapshot!AT40,Table1[Month],Snapshot!$W$4)*-1)</f>
        <v/>
      </c>
      <c r="AV40" s="27" t="str">
        <f>IF(ISBLANK(AT40),"",COUNTIFS(Table1[Merchant],Snapshot!AT40,Table1[Month],Snapshot!$W$4))</f>
        <v/>
      </c>
      <c r="AW40" s="27" t="str">
        <f>IFERROR(RANK(AV40,$AV$6:$AV$200)+COUNTIF($AV$6:AV40,AV40)-1,"")</f>
        <v/>
      </c>
      <c r="AX40" s="27" t="str">
        <f>IFERROR(RANK(AU40,$AU$6:$AU$200)+COUNTIF($AU$6:AU40,AU40)-1,"")</f>
        <v/>
      </c>
    </row>
    <row r="41" spans="2:50" ht="14.85" customHeight="1" x14ac:dyDescent="0.25">
      <c r="C41" s="43"/>
      <c r="T41" s="45"/>
      <c r="V41" s="40" t="str">
        <f t="shared" si="6"/>
        <v>--</v>
      </c>
      <c r="W41" s="40"/>
      <c r="AJ41" s="27"/>
      <c r="AK41" s="32" t="e">
        <f>IFERROR(MAX(AK6:AK36),IFERROR(AK35,IF(AK34,AK33)))</f>
        <v>#N/A</v>
      </c>
      <c r="AL41" s="27"/>
      <c r="AM41" s="30" t="e" cm="1">
        <f t="array" ref="AM41">INDEX(AM6:AM36,MATCH(AK41,AK6:AK36,0),0)</f>
        <v>#N/A</v>
      </c>
      <c r="AN41" s="30"/>
      <c r="AO41" s="32" t="e">
        <f>IFERROR(MAX(AO6:AO36),IFERROR(AO35,IF(AO34,AO33)))</f>
        <v>#N/A</v>
      </c>
      <c r="AP41" s="27"/>
      <c r="AQ41" s="30" t="e" cm="1">
        <f t="array" ref="AQ41">INDEX(AQ6:AQ36,MATCH(AO41,AO6:AO36,0),0)</f>
        <v>#N/A</v>
      </c>
      <c r="AR41" s="30"/>
      <c r="AT41" s="27"/>
      <c r="AU41" s="34" t="str">
        <f>IF(ISBLANK(AT41),"",SUMIFS(Table1[Amount $],Table1[Amount $],"&lt;"&amp;0,Table1[Merchant],Snapshot!AT41,Table1[Month],Snapshot!$W$4)*-1)</f>
        <v/>
      </c>
      <c r="AV41" s="27" t="str">
        <f>IF(ISBLANK(AT41),"",COUNTIFS(Table1[Merchant],Snapshot!AT41,Table1[Month],Snapshot!$W$4))</f>
        <v/>
      </c>
      <c r="AW41" s="27" t="str">
        <f>IFERROR(RANK(AV41,$AV$6:$AV$200)+COUNTIF($AV$6:AV41,AV41)-1,"")</f>
        <v/>
      </c>
      <c r="AX41" s="27" t="str">
        <f>IFERROR(RANK(AU41,$AU$6:$AU$200)+COUNTIF($AU$6:AU41,AU41)-1,"")</f>
        <v/>
      </c>
    </row>
    <row r="42" spans="2:50" ht="14.85" customHeight="1" thickBot="1" x14ac:dyDescent="0.3">
      <c r="C42" s="73"/>
      <c r="D42" s="82"/>
      <c r="E42" s="83"/>
      <c r="F42" s="74"/>
      <c r="G42" s="74"/>
      <c r="H42" s="74"/>
      <c r="I42" s="74"/>
      <c r="J42" s="74"/>
      <c r="K42" s="74"/>
      <c r="L42" s="74"/>
      <c r="M42" s="74"/>
      <c r="N42" s="83"/>
      <c r="O42" s="74"/>
      <c r="P42" s="74"/>
      <c r="Q42" s="74"/>
      <c r="R42" s="74"/>
      <c r="S42" s="74"/>
      <c r="T42" s="75"/>
      <c r="V42" s="40" t="str">
        <f t="shared" si="6"/>
        <v>--</v>
      </c>
      <c r="W42" s="40"/>
      <c r="AJ42" s="27"/>
      <c r="AK42" s="32" t="e">
        <f>"Compared to "&amp;TEXT(AO6,"mmmm")&amp;", you "&amp;IF(AM41&gt;AQ41,"spent "&amp;TEXT(AM41-AQ41,"$#,##0")&amp;" more","spent "&amp;TEXT((AM41-AQ41)*-1,"$#,##0")&amp;" less")</f>
        <v>#N/A</v>
      </c>
      <c r="AL42" s="27"/>
      <c r="AM42" s="27"/>
      <c r="AN42" s="27"/>
      <c r="AO42" s="27"/>
      <c r="AP42" s="27"/>
      <c r="AQ42" s="27"/>
      <c r="AR42" s="27"/>
      <c r="AT42" s="27"/>
      <c r="AU42" s="34" t="str">
        <f>IF(ISBLANK(AT42),"",SUMIFS(Table1[Amount $],Table1[Amount $],"&lt;"&amp;0,Table1[Merchant],Snapshot!AT42,Table1[Month],Snapshot!$W$4)*-1)</f>
        <v/>
      </c>
      <c r="AV42" s="27" t="str">
        <f>IF(ISBLANK(AT42),"",COUNTIFS(Table1[Merchant],Snapshot!AT42,Table1[Month],Snapshot!$W$4))</f>
        <v/>
      </c>
      <c r="AW42" s="27" t="str">
        <f>IFERROR(RANK(AV42,$AV$6:$AV$200)+COUNTIF($AV$6:AV42,AV42)-1,"")</f>
        <v/>
      </c>
      <c r="AX42" s="27" t="str">
        <f>IFERROR(RANK(AU42,$AU$6:$AU$200)+COUNTIF($AU$6:AU42,AU42)-1,"")</f>
        <v/>
      </c>
    </row>
    <row r="43" spans="2:50" ht="14.85" customHeight="1" thickBot="1" x14ac:dyDescent="0.3">
      <c r="V43" s="40" t="str">
        <f t="shared" si="6"/>
        <v>--</v>
      </c>
      <c r="W43" s="40"/>
      <c r="AK43" s="14"/>
      <c r="AM43" s="16"/>
      <c r="AN43" s="16"/>
      <c r="AO43" s="16"/>
      <c r="AP43" s="16"/>
      <c r="AT43" s="27"/>
      <c r="AU43" s="34" t="str">
        <f>IF(ISBLANK(AT43),"",SUMIFS(Table1[Amount $],Table1[Amount $],"&lt;"&amp;0,Table1[Merchant],Snapshot!AT43,Table1[Month],Snapshot!$W$4)*-1)</f>
        <v/>
      </c>
      <c r="AV43" s="27" t="str">
        <f>IF(ISBLANK(AT43),"",COUNTIFS(Table1[Merchant],Snapshot!AT43,Table1[Month],Snapshot!$W$4))</f>
        <v/>
      </c>
      <c r="AW43" s="27" t="str">
        <f>IFERROR(RANK(AV43,$AV$6:$AV$200)+COUNTIF($AV$6:AV43,AV43)-1,"")</f>
        <v/>
      </c>
      <c r="AX43" s="27" t="str">
        <f>IFERROR(RANK(AU43,$AU$6:$AU$200)+COUNTIF($AU$6:AU43,AU43)-1,"")</f>
        <v/>
      </c>
    </row>
    <row r="44" spans="2:50" ht="20.100000000000001" customHeight="1" x14ac:dyDescent="0.3">
      <c r="C44" s="35"/>
      <c r="D44" s="84" t="s">
        <v>69</v>
      </c>
      <c r="E44" s="38"/>
      <c r="F44" s="38"/>
      <c r="G44" s="38"/>
      <c r="H44" s="38"/>
      <c r="I44" s="38"/>
      <c r="J44" s="85"/>
      <c r="L44" s="35"/>
      <c r="M44" s="84" t="s">
        <v>70</v>
      </c>
      <c r="N44" s="38"/>
      <c r="O44" s="38"/>
      <c r="P44" s="38"/>
      <c r="Q44" s="38"/>
      <c r="R44" s="38"/>
      <c r="S44" s="38"/>
      <c r="T44" s="85"/>
      <c r="V44" s="40" t="str">
        <f t="shared" si="6"/>
        <v>--</v>
      </c>
      <c r="W44" s="40"/>
      <c r="AK44" s="14"/>
      <c r="AM44" s="16"/>
      <c r="AN44" s="16"/>
      <c r="AO44" s="16"/>
      <c r="AP44" s="16"/>
      <c r="AT44" s="27"/>
      <c r="AU44" s="34" t="str">
        <f>IF(ISBLANK(AT44),"",SUMIFS(Table1[Amount $],Table1[Amount $],"&lt;"&amp;0,Table1[Merchant],Snapshot!AT44,Table1[Month],Snapshot!$W$4)*-1)</f>
        <v/>
      </c>
      <c r="AV44" s="27" t="str">
        <f>IF(ISBLANK(AT44),"",COUNTIFS(Table1[Merchant],Snapshot!AT44,Table1[Month],Snapshot!$W$4))</f>
        <v/>
      </c>
      <c r="AW44" s="27" t="str">
        <f>IFERROR(RANK(AV44,$AV$6:$AV$200)+COUNTIF($AV$6:AV44,AV44)-1,"")</f>
        <v/>
      </c>
      <c r="AX44" s="27" t="str">
        <f>IFERROR(RANK(AU44,$AU$6:$AU$200)+COUNTIF($AU$6:AU44,AU44)-1,"")</f>
        <v/>
      </c>
    </row>
    <row r="45" spans="2:50" ht="14.85" customHeight="1" x14ac:dyDescent="0.25">
      <c r="C45" s="43"/>
      <c r="J45" s="45"/>
      <c r="L45" s="43"/>
      <c r="T45" s="86"/>
      <c r="V45" s="40" t="str">
        <f t="shared" si="6"/>
        <v>--</v>
      </c>
      <c r="W45" s="40"/>
      <c r="AK45" s="14"/>
      <c r="AM45" s="16"/>
      <c r="AN45" s="16"/>
      <c r="AO45" s="16"/>
      <c r="AP45" s="16"/>
      <c r="AT45" s="27"/>
      <c r="AU45" s="34" t="str">
        <f>IF(ISBLANK(AT45),"",SUMIFS(Table1[Amount $],Table1[Amount $],"&lt;"&amp;0,Table1[Merchant],Snapshot!AT45,Table1[Month],Snapshot!$W$4)*-1)</f>
        <v/>
      </c>
      <c r="AV45" s="27" t="str">
        <f>IF(ISBLANK(AT45),"",COUNTIFS(Table1[Merchant],Snapshot!AT45,Table1[Month],Snapshot!$W$4))</f>
        <v/>
      </c>
      <c r="AW45" s="27" t="str">
        <f>IFERROR(RANK(AV45,$AV$6:$AV$200)+COUNTIF($AV$6:AV45,AV45)-1,"")</f>
        <v/>
      </c>
      <c r="AX45" s="27" t="str">
        <f>IFERROR(RANK(AU45,$AU$6:$AU$200)+COUNTIF($AU$6:AU45,AU45)-1,"")</f>
        <v/>
      </c>
    </row>
    <row r="46" spans="2:50" ht="14.85" customHeight="1" x14ac:dyDescent="0.25">
      <c r="C46" s="43"/>
      <c r="D46" s="87" t="s">
        <v>71</v>
      </c>
      <c r="E46" s="87"/>
      <c r="F46" s="87"/>
      <c r="G46" s="88" t="s">
        <v>49</v>
      </c>
      <c r="H46" s="88"/>
      <c r="I46" s="88" t="s">
        <v>72</v>
      </c>
      <c r="J46" s="89"/>
      <c r="L46" s="43"/>
      <c r="M46" s="87" t="s">
        <v>71</v>
      </c>
      <c r="N46" s="87"/>
      <c r="O46" s="87"/>
      <c r="P46" s="87"/>
      <c r="Q46" s="90" t="s">
        <v>48</v>
      </c>
      <c r="R46" s="88"/>
      <c r="S46" s="88" t="s">
        <v>72</v>
      </c>
      <c r="T46" s="91"/>
      <c r="V46" s="40" t="str">
        <f t="shared" si="6"/>
        <v>--</v>
      </c>
      <c r="W46" s="40"/>
      <c r="AK46" s="14"/>
      <c r="AM46" s="16"/>
      <c r="AN46" s="16"/>
      <c r="AO46" s="16"/>
      <c r="AP46" s="16"/>
      <c r="AT46" s="27"/>
      <c r="AU46" s="34" t="str">
        <f>IF(ISBLANK(AT46),"",SUMIFS(Table1[Amount $],Table1[Amount $],"&lt;"&amp;0,Table1[Merchant],Snapshot!AT46,Table1[Month],Snapshot!$W$4)*-1)</f>
        <v/>
      </c>
      <c r="AV46" s="27" t="str">
        <f>IF(ISBLANK(AT46),"",COUNTIFS(Table1[Merchant],Snapshot!AT46,Table1[Month],Snapshot!$W$4))</f>
        <v/>
      </c>
      <c r="AW46" s="27" t="str">
        <f>IFERROR(RANK(AV46,$AV$6:$AV$200)+COUNTIF($AV$6:AV46,AV46)-1,"")</f>
        <v/>
      </c>
      <c r="AX46" s="27" t="str">
        <f>IFERROR(RANK(AU46,$AU$6:$AU$200)+COUNTIF($AU$6:AU46,AU46)-1,"")</f>
        <v/>
      </c>
    </row>
    <row r="47" spans="2:50" ht="14.85" customHeight="1" x14ac:dyDescent="0.25">
      <c r="B47" s="92">
        <v>1</v>
      </c>
      <c r="C47" s="93"/>
      <c r="D47" s="94" t="str" cm="1">
        <f t="array" ref="D47">IFERROR(INDEX($AT:$AT,MATCH($B47,$AW:$AW,0),0),"")</f>
        <v/>
      </c>
      <c r="E47" s="94"/>
      <c r="F47" s="94"/>
      <c r="G47" s="94" t="str" cm="1">
        <f t="array" ref="G47">IF(IFERROR(INDEX($AV:$AV,MATCH($B47,$AW:$AW,0),0),"")=0,"",IFERROR(INDEX($AV:$AV,MATCH($B47,$AW:$AW,0),0),""))</f>
        <v/>
      </c>
      <c r="H47" s="94"/>
      <c r="I47" s="95" t="str" cm="1">
        <f t="array" ref="I47">IF(IFERROR(INDEX($AU:$AU,MATCH($B47,$AW:$AW,0),0),"")=0,"",IFERROR(INDEX($AU:$AU,MATCH($B47,$AW:$AW,0),0),""))</f>
        <v/>
      </c>
      <c r="J47" s="96"/>
      <c r="L47" s="43"/>
      <c r="M47" s="94" t="str" cm="1">
        <f t="array" ref="M47">IFERROR(INDEX($AT:$AT,MATCH($B47,$AX:$AX,0),0),"")</f>
        <v/>
      </c>
      <c r="N47" s="94"/>
      <c r="O47" s="94"/>
      <c r="P47" s="94"/>
      <c r="Q47" s="97" t="str" cm="1">
        <f t="array" ref="Q47">IFERROR(INDEX(Table1[Category],MATCH(Snapshot!M47,Table1[Merchant],0),0),"")</f>
        <v/>
      </c>
      <c r="R47" s="94"/>
      <c r="S47" s="95" t="str" cm="1">
        <f t="array" ref="S47">IF(IFERROR(INDEX($AU:$AU,MATCH($B47,$AX:$AX,0),0),"")=0,"",IFERROR(INDEX($AU:$AU,MATCH($B47,$AX:$AX,0),0),""))</f>
        <v/>
      </c>
      <c r="T47" s="98"/>
      <c r="U47" s="16"/>
      <c r="V47" s="40" t="str">
        <f t="shared" si="6"/>
        <v>--</v>
      </c>
      <c r="W47" s="40"/>
      <c r="AK47" s="14"/>
      <c r="AM47" s="16"/>
      <c r="AN47" s="16"/>
      <c r="AO47" s="16"/>
      <c r="AP47" s="16"/>
      <c r="AT47" s="27"/>
      <c r="AU47" s="34" t="str">
        <f>IF(ISBLANK(AT47),"",SUMIFS(Table1[Amount $],Table1[Amount $],"&lt;"&amp;0,Table1[Merchant],Snapshot!AT47,Table1[Month],Snapshot!$W$4)*-1)</f>
        <v/>
      </c>
      <c r="AV47" s="27" t="str">
        <f>IF(ISBLANK(AT47),"",COUNTIFS(Table1[Merchant],Snapshot!AT47,Table1[Month],Snapshot!$W$4))</f>
        <v/>
      </c>
      <c r="AW47" s="27" t="str">
        <f>IFERROR(RANK(AV47,$AV$6:$AV$200)+COUNTIF($AV$6:AV47,AV47)-1,"")</f>
        <v/>
      </c>
      <c r="AX47" s="27" t="str">
        <f>IFERROR(RANK(AU47,$AU$6:$AU$200)+COUNTIF($AU$6:AU47,AU47)-1,"")</f>
        <v/>
      </c>
    </row>
    <row r="48" spans="2:50" ht="14.85" customHeight="1" x14ac:dyDescent="0.25">
      <c r="B48" s="92">
        <f>B47+1</f>
        <v>2</v>
      </c>
      <c r="C48" s="93"/>
      <c r="D48" s="27" t="str" cm="1">
        <f t="array" ref="D48">IFERROR(INDEX($AT:$AT,MATCH($B48,$AW:$AW,0),0),"")</f>
        <v/>
      </c>
      <c r="E48" s="27"/>
      <c r="F48" s="27"/>
      <c r="G48" s="27" t="str" cm="1">
        <f t="array" ref="G48">IF(IFERROR(INDEX($AV:$AV,MATCH($B48,$AW:$AW,0),0),"")=0,"",IFERROR(INDEX($AV:$AV,MATCH($B48,$AW:$AW,0),0),""))</f>
        <v/>
      </c>
      <c r="H48" s="27"/>
      <c r="I48" s="42" t="str" cm="1">
        <f t="array" ref="I48">IF(IFERROR(INDEX($AU:$AU,MATCH($B48,$AW:$AW,0),0),"")=0,"",IFERROR(INDEX($AU:$AU,MATCH($B48,$AW:$AW,0),0),""))</f>
        <v/>
      </c>
      <c r="J48" s="96"/>
      <c r="L48" s="43"/>
      <c r="M48" s="27" t="str" cm="1">
        <f t="array" ref="M48">IFERROR(INDEX($AT:$AT,MATCH($B48,$AX:$AX,0),0),"")</f>
        <v/>
      </c>
      <c r="N48" s="27"/>
      <c r="O48" s="27"/>
      <c r="P48" s="27"/>
      <c r="Q48" s="99" t="str" cm="1">
        <f t="array" ref="Q48">IFERROR(INDEX(Table1[Category],MATCH(Snapshot!M48,Table1[Merchant],0),0),"")</f>
        <v/>
      </c>
      <c r="R48" s="27"/>
      <c r="S48" s="42" t="str" cm="1">
        <f t="array" ref="S48">IF(IFERROR(INDEX($AU:$AU,MATCH($B48,$AX:$AX,0),0),"")=0,"",IFERROR(INDEX($AU:$AU,MATCH($B48,$AX:$AX,0),0),""))</f>
        <v/>
      </c>
      <c r="T48" s="98"/>
      <c r="V48" s="40" t="str">
        <f t="shared" si="6"/>
        <v>--</v>
      </c>
      <c r="W48" s="40"/>
      <c r="AK48" s="14"/>
      <c r="AM48" s="16"/>
      <c r="AN48" s="16"/>
      <c r="AO48" s="16"/>
      <c r="AP48" s="16"/>
      <c r="AT48" s="27"/>
      <c r="AU48" s="34" t="str">
        <f>IF(ISBLANK(AT48),"",SUMIFS(Table1[Amount $],Table1[Amount $],"&lt;"&amp;0,Table1[Merchant],Snapshot!AT48,Table1[Month],Snapshot!$W$4)*-1)</f>
        <v/>
      </c>
      <c r="AV48" s="27" t="str">
        <f>IF(ISBLANK(AT48),"",COUNTIFS(Table1[Merchant],Snapshot!AT48,Table1[Month],Snapshot!$W$4))</f>
        <v/>
      </c>
      <c r="AW48" s="27" t="str">
        <f>IFERROR(RANK(AV48,$AV$6:$AV$200)+COUNTIF($AV$6:AV48,AV48)-1,"")</f>
        <v/>
      </c>
      <c r="AX48" s="27" t="str">
        <f>IFERROR(RANK(AU48,$AU$6:$AU$200)+COUNTIF($AU$6:AU48,AU48)-1,"")</f>
        <v/>
      </c>
    </row>
    <row r="49" spans="2:50" ht="14.85" customHeight="1" x14ac:dyDescent="0.25">
      <c r="B49" s="92">
        <f t="shared" ref="B49:B56" si="7">B48+1</f>
        <v>3</v>
      </c>
      <c r="C49" s="93"/>
      <c r="D49" s="16" t="str" cm="1">
        <f t="array" ref="D49">IFERROR(INDEX($AT:$AT,MATCH($B49,$AW:$AW,0),0),"")</f>
        <v/>
      </c>
      <c r="E49" s="16"/>
      <c r="F49" s="16"/>
      <c r="G49" s="16" t="str" cm="1">
        <f t="array" ref="G49">IF(IFERROR(INDEX($AV:$AV,MATCH($B49,$AW:$AW,0),0),"")=0,"",IFERROR(INDEX($AV:$AV,MATCH($B49,$AW:$AW,0),0),""))</f>
        <v/>
      </c>
      <c r="H49" s="16"/>
      <c r="I49" s="53" t="str" cm="1">
        <f t="array" ref="I49">IF(IFERROR(INDEX($AU:$AU,MATCH($B49,$AW:$AW,0),0),"")=0,"",IFERROR(INDEX($AU:$AU,MATCH($B49,$AW:$AW,0),0),""))</f>
        <v/>
      </c>
      <c r="J49" s="96"/>
      <c r="L49" s="43"/>
      <c r="M49" s="16" t="str" cm="1">
        <f t="array" ref="M49">IFERROR(INDEX($AT:$AT,MATCH($B49,$AX:$AX,0),0),"")</f>
        <v/>
      </c>
      <c r="N49" s="16"/>
      <c r="O49" s="16"/>
      <c r="P49" s="16"/>
      <c r="Q49" s="100" t="str" cm="1">
        <f t="array" ref="Q49">IFERROR(INDEX(Table1[Category],MATCH(Snapshot!M49,Table1[Merchant],0),0),"")</f>
        <v/>
      </c>
      <c r="R49" s="16"/>
      <c r="S49" s="53" t="str" cm="1">
        <f t="array" ref="S49">IF(IFERROR(INDEX($AU:$AU,MATCH($B49,$AX:$AX,0),0),"")=0,"",IFERROR(INDEX($AU:$AU,MATCH($B49,$AX:$AX,0),0),""))</f>
        <v/>
      </c>
      <c r="T49" s="98"/>
      <c r="V49" s="40" t="str">
        <f t="shared" si="6"/>
        <v>--</v>
      </c>
      <c r="W49" s="40"/>
      <c r="AK49" s="14"/>
      <c r="AM49" s="16"/>
      <c r="AN49" s="16"/>
      <c r="AO49" s="16"/>
      <c r="AP49" s="16"/>
      <c r="AT49" s="27"/>
      <c r="AU49" s="34" t="str">
        <f>IF(ISBLANK(AT49),"",SUMIFS(Table1[Amount $],Table1[Amount $],"&lt;"&amp;0,Table1[Merchant],Snapshot!AT49,Table1[Month],Snapshot!$W$4)*-1)</f>
        <v/>
      </c>
      <c r="AV49" s="27" t="str">
        <f>IF(ISBLANK(AT49),"",COUNTIFS(Table1[Merchant],Snapshot!AT49,Table1[Month],Snapshot!$W$4))</f>
        <v/>
      </c>
      <c r="AW49" s="27" t="str">
        <f>IFERROR(RANK(AV49,$AV$6:$AV$200)+COUNTIF($AV$6:AV49,AV49)-1,"")</f>
        <v/>
      </c>
      <c r="AX49" s="27" t="str">
        <f>IFERROR(RANK(AU49,$AU$6:$AU$200)+COUNTIF($AU$6:AU49,AU49)-1,"")</f>
        <v/>
      </c>
    </row>
    <row r="50" spans="2:50" ht="14.85" customHeight="1" x14ac:dyDescent="0.25">
      <c r="B50" s="92">
        <f t="shared" si="7"/>
        <v>4</v>
      </c>
      <c r="C50" s="93"/>
      <c r="D50" s="27" t="str" cm="1">
        <f t="array" ref="D50">IFERROR(INDEX($AT:$AT,MATCH($B50,$AW:$AW,0),0),"")</f>
        <v/>
      </c>
      <c r="E50" s="27"/>
      <c r="F50" s="27"/>
      <c r="G50" s="27" t="str" cm="1">
        <f t="array" ref="G50">IF(IFERROR(INDEX($AV:$AV,MATCH($B50,$AW:$AW,0),0),"")=0,"",IFERROR(INDEX($AV:$AV,MATCH($B50,$AW:$AW,0),0),""))</f>
        <v/>
      </c>
      <c r="H50" s="27"/>
      <c r="I50" s="42" t="str" cm="1">
        <f t="array" ref="I50">IF(IFERROR(INDEX($AU:$AU,MATCH($B50,$AW:$AW,0),0),"")=0,"",IFERROR(INDEX($AU:$AU,MATCH($B50,$AW:$AW,0),0),""))</f>
        <v/>
      </c>
      <c r="J50" s="96"/>
      <c r="L50" s="43"/>
      <c r="M50" s="27" t="str" cm="1">
        <f t="array" ref="M50">IFERROR(INDEX($AT:$AT,MATCH($B50,$AX:$AX,0),0),"")</f>
        <v/>
      </c>
      <c r="N50" s="27"/>
      <c r="O50" s="27"/>
      <c r="P50" s="27"/>
      <c r="Q50" s="99" t="str" cm="1">
        <f t="array" ref="Q50">IFERROR(INDEX(Table1[Category],MATCH(Snapshot!M50,Table1[Merchant],0),0),"")</f>
        <v/>
      </c>
      <c r="R50" s="27"/>
      <c r="S50" s="42" t="str" cm="1">
        <f t="array" ref="S50">IF(IFERROR(INDEX($AU:$AU,MATCH($B50,$AX:$AX,0),0),"")=0,"",IFERROR(INDEX($AU:$AU,MATCH($B50,$AX:$AX,0),0),""))</f>
        <v/>
      </c>
      <c r="T50" s="98"/>
      <c r="V50" s="40" t="str">
        <f t="shared" si="6"/>
        <v>--</v>
      </c>
      <c r="W50" s="40"/>
      <c r="AK50" s="14"/>
      <c r="AM50" s="16"/>
      <c r="AN50" s="16"/>
      <c r="AO50" s="16"/>
      <c r="AP50" s="16"/>
      <c r="AT50" s="27"/>
      <c r="AU50" s="34" t="str">
        <f>IF(ISBLANK(AT50),"",SUMIFS(Table1[Amount $],Table1[Amount $],"&lt;"&amp;0,Table1[Merchant],Snapshot!AT50,Table1[Month],Snapshot!$W$4)*-1)</f>
        <v/>
      </c>
      <c r="AV50" s="27" t="str">
        <f>IF(ISBLANK(AT50),"",COUNTIFS(Table1[Merchant],Snapshot!AT50,Table1[Month],Snapshot!$W$4))</f>
        <v/>
      </c>
      <c r="AW50" s="27" t="str">
        <f>IFERROR(RANK(AV50,$AV$6:$AV$200)+COUNTIF($AV$6:AV50,AV50)-1,"")</f>
        <v/>
      </c>
      <c r="AX50" s="27" t="str">
        <f>IFERROR(RANK(AU50,$AU$6:$AU$200)+COUNTIF($AU$6:AU50,AU50)-1,"")</f>
        <v/>
      </c>
    </row>
    <row r="51" spans="2:50" ht="14.85" customHeight="1" x14ac:dyDescent="0.25">
      <c r="B51" s="92">
        <f t="shared" si="7"/>
        <v>5</v>
      </c>
      <c r="C51" s="93"/>
      <c r="D51" s="16" t="str" cm="1">
        <f t="array" ref="D51">IFERROR(INDEX($AT:$AT,MATCH($B51,$AW:$AW,0),0),"")</f>
        <v/>
      </c>
      <c r="E51" s="16"/>
      <c r="F51" s="16"/>
      <c r="G51" s="16" t="str" cm="1">
        <f t="array" ref="G51">IF(IFERROR(INDEX($AV:$AV,MATCH($B51,$AW:$AW,0),0),"")=0,"",IFERROR(INDEX($AV:$AV,MATCH($B51,$AW:$AW,0),0),""))</f>
        <v/>
      </c>
      <c r="H51" s="16"/>
      <c r="I51" s="53" t="str" cm="1">
        <f t="array" ref="I51">IF(IFERROR(INDEX($AU:$AU,MATCH($B51,$AW:$AW,0),0),"")=0,"",IFERROR(INDEX($AU:$AU,MATCH($B51,$AW:$AW,0),0),""))</f>
        <v/>
      </c>
      <c r="J51" s="96"/>
      <c r="L51" s="43"/>
      <c r="M51" s="16" t="str" cm="1">
        <f t="array" ref="M51">IFERROR(INDEX($AT:$AT,MATCH($B51,$AX:$AX,0),0),"")</f>
        <v/>
      </c>
      <c r="N51" s="16"/>
      <c r="O51" s="16"/>
      <c r="P51" s="16"/>
      <c r="Q51" s="100" t="str" cm="1">
        <f t="array" ref="Q51">IFERROR(INDEX(Table1[Category],MATCH(Snapshot!M51,Table1[Merchant],0),0),"")</f>
        <v/>
      </c>
      <c r="R51" s="16"/>
      <c r="S51" s="53" t="str" cm="1">
        <f t="array" ref="S51">IF(IFERROR(INDEX($AU:$AU,MATCH($B51,$AX:$AX,0),0),"")=0,"",IFERROR(INDEX($AU:$AU,MATCH($B51,$AX:$AX,0),0),""))</f>
        <v/>
      </c>
      <c r="T51" s="98"/>
      <c r="V51" s="40" t="str">
        <f t="shared" si="6"/>
        <v>--</v>
      </c>
      <c r="W51" s="40"/>
      <c r="AM51" s="16"/>
      <c r="AN51" s="16"/>
      <c r="AO51" s="16"/>
      <c r="AP51" s="16"/>
      <c r="AT51" s="27"/>
      <c r="AU51" s="34" t="str">
        <f>IF(ISBLANK(AT51),"",SUMIFS(Table1[Amount $],Table1[Amount $],"&lt;"&amp;0,Table1[Merchant],Snapshot!AT51,Table1[Month],Snapshot!$W$4)*-1)</f>
        <v/>
      </c>
      <c r="AV51" s="27" t="str">
        <f>IF(ISBLANK(AT51),"",COUNTIFS(Table1[Merchant],Snapshot!AT51,Table1[Month],Snapshot!$W$4))</f>
        <v/>
      </c>
      <c r="AW51" s="27" t="str">
        <f>IFERROR(RANK(AV51,$AV$6:$AV$200)+COUNTIF($AV$6:AV51,AV51)-1,"")</f>
        <v/>
      </c>
      <c r="AX51" s="27" t="str">
        <f>IFERROR(RANK(AU51,$AU$6:$AU$200)+COUNTIF($AU$6:AU51,AU51)-1,"")</f>
        <v/>
      </c>
    </row>
    <row r="52" spans="2:50" x14ac:dyDescent="0.25">
      <c r="B52" s="92">
        <f t="shared" si="7"/>
        <v>6</v>
      </c>
      <c r="C52" s="93"/>
      <c r="D52" s="27" t="str" cm="1">
        <f t="array" ref="D52">IFERROR(INDEX($AT:$AT,MATCH($B52,$AW:$AW,0),0),"")</f>
        <v/>
      </c>
      <c r="E52" s="27"/>
      <c r="F52" s="27"/>
      <c r="G52" s="27" t="str" cm="1">
        <f t="array" ref="G52">IF(IFERROR(INDEX($AV:$AV,MATCH($B52,$AW:$AW,0),0),"")=0,"",IFERROR(INDEX($AV:$AV,MATCH($B52,$AW:$AW,0),0),""))</f>
        <v/>
      </c>
      <c r="H52" s="27"/>
      <c r="I52" s="42" t="str" cm="1">
        <f t="array" ref="I52">IF(IFERROR(INDEX($AU:$AU,MATCH($B52,$AW:$AW,0),0),"")=0,"",IFERROR(INDEX($AU:$AU,MATCH($B52,$AW:$AW,0),0),""))</f>
        <v/>
      </c>
      <c r="J52" s="96"/>
      <c r="L52" s="43"/>
      <c r="M52" s="27" t="str" cm="1">
        <f t="array" ref="M52">IFERROR(INDEX($AT:$AT,MATCH($B52,$AX:$AX,0),0),"")</f>
        <v/>
      </c>
      <c r="N52" s="27"/>
      <c r="O52" s="27"/>
      <c r="P52" s="27"/>
      <c r="Q52" s="99" t="str" cm="1">
        <f t="array" ref="Q52">IFERROR(INDEX(Table1[Category],MATCH(Snapshot!M52,Table1[Merchant],0),0),"")</f>
        <v/>
      </c>
      <c r="R52" s="27"/>
      <c r="S52" s="42" t="str" cm="1">
        <f t="array" ref="S52">IF(IFERROR(INDEX($AU:$AU,MATCH($B52,$AX:$AX,0),0),"")=0,"",IFERROR(INDEX($AU:$AU,MATCH($B52,$AX:$AX,0),0),""))</f>
        <v/>
      </c>
      <c r="T52" s="98"/>
      <c r="V52" s="40" t="str">
        <f t="shared" si="6"/>
        <v>--</v>
      </c>
      <c r="W52" s="40"/>
      <c r="AM52" s="16"/>
      <c r="AN52" s="16"/>
      <c r="AO52" s="16"/>
      <c r="AP52" s="16"/>
      <c r="AT52" s="27"/>
      <c r="AU52" s="34" t="str">
        <f>IF(ISBLANK(AT52),"",SUMIFS(Table1[Amount $],Table1[Amount $],"&lt;"&amp;0,Table1[Merchant],Snapshot!AT52,Table1[Month],Snapshot!$W$4)*-1)</f>
        <v/>
      </c>
      <c r="AV52" s="27" t="str">
        <f>IF(ISBLANK(AT52),"",COUNTIFS(Table1[Merchant],Snapshot!AT52,Table1[Month],Snapshot!$W$4))</f>
        <v/>
      </c>
      <c r="AW52" s="27" t="str">
        <f>IFERROR(RANK(AV52,$AV$6:$AV$200)+COUNTIF($AV$6:AV52,AV52)-1,"")</f>
        <v/>
      </c>
      <c r="AX52" s="27" t="str">
        <f>IFERROR(RANK(AU52,$AU$6:$AU$200)+COUNTIF($AU$6:AU52,AU52)-1,"")</f>
        <v/>
      </c>
    </row>
    <row r="53" spans="2:50" x14ac:dyDescent="0.25">
      <c r="B53" s="92">
        <f t="shared" si="7"/>
        <v>7</v>
      </c>
      <c r="C53" s="93"/>
      <c r="D53" s="16" t="str" cm="1">
        <f t="array" ref="D53">IFERROR(INDEX($AT:$AT,MATCH($B53,$AW:$AW,0),0),"")</f>
        <v/>
      </c>
      <c r="E53" s="16"/>
      <c r="F53" s="16"/>
      <c r="G53" s="16" t="str" cm="1">
        <f t="array" ref="G53">IF(IFERROR(INDEX($AV:$AV,MATCH($B53,$AW:$AW,0),0),"")=0,"",IFERROR(INDEX($AV:$AV,MATCH($B53,$AW:$AW,0),0),""))</f>
        <v/>
      </c>
      <c r="H53" s="16"/>
      <c r="I53" s="53" t="str" cm="1">
        <f t="array" ref="I53">IF(IFERROR(INDEX($AU:$AU,MATCH($B53,$AW:$AW,0),0),"")=0,"",IFERROR(INDEX($AU:$AU,MATCH($B53,$AW:$AW,0),0),""))</f>
        <v/>
      </c>
      <c r="J53" s="96"/>
      <c r="L53" s="43"/>
      <c r="M53" s="16" t="str" cm="1">
        <f t="array" ref="M53">IFERROR(INDEX($AT:$AT,MATCH($B53,$AX:$AX,0),0),"")</f>
        <v/>
      </c>
      <c r="N53" s="16"/>
      <c r="O53" s="16"/>
      <c r="P53" s="16"/>
      <c r="Q53" s="100" t="str" cm="1">
        <f t="array" ref="Q53">IFERROR(INDEX(Table1[Category],MATCH(Snapshot!M53,Table1[Merchant],0),0),"")</f>
        <v/>
      </c>
      <c r="R53" s="16"/>
      <c r="S53" s="53" t="str" cm="1">
        <f t="array" ref="S53">IF(IFERROR(INDEX($AU:$AU,MATCH($B53,$AX:$AX,0),0),"")=0,"",IFERROR(INDEX($AU:$AU,MATCH($B53,$AX:$AX,0),0),""))</f>
        <v/>
      </c>
      <c r="T53" s="98"/>
      <c r="V53" s="40" t="str">
        <f t="shared" si="6"/>
        <v>--</v>
      </c>
      <c r="W53" s="40"/>
      <c r="AM53" s="16"/>
      <c r="AN53" s="16"/>
      <c r="AO53" s="16"/>
      <c r="AP53" s="16"/>
      <c r="AT53" s="27"/>
      <c r="AU53" s="34" t="str">
        <f>IF(ISBLANK(AT53),"",SUMIFS(Table1[Amount $],Table1[Amount $],"&lt;"&amp;0,Table1[Merchant],Snapshot!AT53,Table1[Month],Snapshot!$W$4)*-1)</f>
        <v/>
      </c>
      <c r="AV53" s="27" t="str">
        <f>IF(ISBLANK(AT53),"",COUNTIFS(Table1[Merchant],Snapshot!AT53,Table1[Month],Snapshot!$W$4))</f>
        <v/>
      </c>
      <c r="AW53" s="27" t="str">
        <f>IFERROR(RANK(AV53,$AV$6:$AV$200)+COUNTIF($AV$6:AV53,AV53)-1,"")</f>
        <v/>
      </c>
      <c r="AX53" s="27" t="str">
        <f>IFERROR(RANK(AU53,$AU$6:$AU$200)+COUNTIF($AU$6:AU53,AU53)-1,"")</f>
        <v/>
      </c>
    </row>
    <row r="54" spans="2:50" x14ac:dyDescent="0.25">
      <c r="B54" s="92">
        <f t="shared" si="7"/>
        <v>8</v>
      </c>
      <c r="C54" s="93"/>
      <c r="D54" s="27" t="str" cm="1">
        <f t="array" ref="D54">IFERROR(INDEX($AT:$AT,MATCH($B54,$AW:$AW,0),0),"")</f>
        <v/>
      </c>
      <c r="E54" s="27"/>
      <c r="F54" s="27"/>
      <c r="G54" s="27" t="str" cm="1">
        <f t="array" ref="G54">IF(IFERROR(INDEX($AV:$AV,MATCH($B54,$AW:$AW,0),0),"")=0,"",IFERROR(INDEX($AV:$AV,MATCH($B54,$AW:$AW,0),0),""))</f>
        <v/>
      </c>
      <c r="H54" s="27"/>
      <c r="I54" s="42" t="str" cm="1">
        <f t="array" ref="I54">IF(IFERROR(INDEX($AU:$AU,MATCH($B54,$AW:$AW,0),0),"")=0,"",IFERROR(INDEX($AU:$AU,MATCH($B54,$AW:$AW,0),0),""))</f>
        <v/>
      </c>
      <c r="J54" s="96"/>
      <c r="L54" s="43"/>
      <c r="M54" s="27" t="str" cm="1">
        <f t="array" ref="M54">IFERROR(INDEX($AT:$AT,MATCH($B54,$AX:$AX,0),0),"")</f>
        <v/>
      </c>
      <c r="N54" s="27"/>
      <c r="O54" s="27"/>
      <c r="P54" s="27"/>
      <c r="Q54" s="99" t="str" cm="1">
        <f t="array" ref="Q54">IFERROR(INDEX(Table1[Category],MATCH(Snapshot!M54,Table1[Merchant],0),0),"")</f>
        <v/>
      </c>
      <c r="R54" s="27"/>
      <c r="S54" s="42" t="str" cm="1">
        <f t="array" ref="S54">IF(IFERROR(INDEX($AU:$AU,MATCH($B54,$AX:$AX,0),0),"")=0,"",IFERROR(INDEX($AU:$AU,MATCH($B54,$AX:$AX,0),0),""))</f>
        <v/>
      </c>
      <c r="T54" s="98"/>
      <c r="V54" s="40" t="str">
        <f t="shared" si="6"/>
        <v>--</v>
      </c>
      <c r="W54" s="40"/>
      <c r="AM54" s="16"/>
      <c r="AN54" s="16"/>
      <c r="AO54" s="16"/>
      <c r="AP54" s="16"/>
      <c r="AT54" s="27"/>
      <c r="AU54" s="34" t="str">
        <f>IF(ISBLANK(AT54),"",SUMIFS(Table1[Amount $],Table1[Amount $],"&lt;"&amp;0,Table1[Merchant],Snapshot!AT54,Table1[Month],Snapshot!$W$4)*-1)</f>
        <v/>
      </c>
      <c r="AV54" s="27" t="str">
        <f>IF(ISBLANK(AT54),"",COUNTIFS(Table1[Merchant],Snapshot!AT54,Table1[Month],Snapshot!$W$4))</f>
        <v/>
      </c>
      <c r="AW54" s="27" t="str">
        <f>IFERROR(RANK(AV54,$AV$6:$AV$200)+COUNTIF($AV$6:AV54,AV54)-1,"")</f>
        <v/>
      </c>
      <c r="AX54" s="27" t="str">
        <f>IFERROR(RANK(AU54,$AU$6:$AU$200)+COUNTIF($AU$6:AU54,AU54)-1,"")</f>
        <v/>
      </c>
    </row>
    <row r="55" spans="2:50" x14ac:dyDescent="0.25">
      <c r="B55" s="92">
        <f t="shared" si="7"/>
        <v>9</v>
      </c>
      <c r="C55" s="93"/>
      <c r="D55" s="16" t="str" cm="1">
        <f t="array" ref="D55">IFERROR(INDEX($AT:$AT,MATCH($B55,$AW:$AW,0),0),"")</f>
        <v/>
      </c>
      <c r="E55" s="16"/>
      <c r="F55" s="16"/>
      <c r="G55" s="16" t="str" cm="1">
        <f t="array" ref="G55">IF(IFERROR(INDEX($AV:$AV,MATCH($B55,$AW:$AW,0),0),"")=0,"",IFERROR(INDEX($AV:$AV,MATCH($B55,$AW:$AW,0),0),""))</f>
        <v/>
      </c>
      <c r="H55" s="16"/>
      <c r="I55" s="53" t="str" cm="1">
        <f t="array" ref="I55">IF(IFERROR(INDEX($AU:$AU,MATCH($B55,$AW:$AW,0),0),"")=0,"",IFERROR(INDEX($AU:$AU,MATCH($B55,$AW:$AW,0),0),""))</f>
        <v/>
      </c>
      <c r="J55" s="96"/>
      <c r="L55" s="43"/>
      <c r="M55" s="16" t="str" cm="1">
        <f t="array" ref="M55">IFERROR(INDEX($AT:$AT,MATCH($B55,$AX:$AX,0),0),"")</f>
        <v/>
      </c>
      <c r="N55" s="16"/>
      <c r="O55" s="16"/>
      <c r="P55" s="16"/>
      <c r="Q55" s="100" t="str" cm="1">
        <f t="array" ref="Q55">IFERROR(INDEX(Table1[Category],MATCH(Snapshot!M55,Table1[Merchant],0),0),"")</f>
        <v/>
      </c>
      <c r="R55" s="16"/>
      <c r="S55" s="53" t="str" cm="1">
        <f t="array" ref="S55">IF(IFERROR(INDEX($AU:$AU,MATCH($B55,$AX:$AX,0),0),"")=0,"",IFERROR(INDEX($AU:$AU,MATCH($B55,$AX:$AX,0),0),""))</f>
        <v/>
      </c>
      <c r="T55" s="98"/>
      <c r="V55" s="40" t="str">
        <f t="shared" si="6"/>
        <v>--</v>
      </c>
      <c r="W55" s="40"/>
      <c r="AM55" s="16"/>
      <c r="AN55" s="16"/>
      <c r="AO55" s="16"/>
      <c r="AP55" s="16"/>
      <c r="AT55" s="27"/>
      <c r="AU55" s="34" t="str">
        <f>IF(ISBLANK(AT55),"",SUMIFS(Table1[Amount $],Table1[Amount $],"&lt;"&amp;0,Table1[Merchant],Snapshot!AT55,Table1[Month],Snapshot!$W$4)*-1)</f>
        <v/>
      </c>
      <c r="AV55" s="27" t="str">
        <f>IF(ISBLANK(AT55),"",COUNTIFS(Table1[Merchant],Snapshot!AT55,Table1[Month],Snapshot!$W$4))</f>
        <v/>
      </c>
      <c r="AW55" s="27" t="str">
        <f>IFERROR(RANK(AV55,$AV$6:$AV$200)+COUNTIF($AV$6:AV55,AV55)-1,"")</f>
        <v/>
      </c>
      <c r="AX55" s="27" t="str">
        <f>IFERROR(RANK(AU55,$AU$6:$AU$200)+COUNTIF($AU$6:AU55,AU55)-1,"")</f>
        <v/>
      </c>
    </row>
    <row r="56" spans="2:50" x14ac:dyDescent="0.25">
      <c r="B56" s="92">
        <f t="shared" si="7"/>
        <v>10</v>
      </c>
      <c r="C56" s="93"/>
      <c r="D56" s="27" t="str" cm="1">
        <f t="array" ref="D56">IFERROR(INDEX($AT:$AT,MATCH($B56,$AW:$AW,0),0),"")</f>
        <v/>
      </c>
      <c r="E56" s="27"/>
      <c r="F56" s="27"/>
      <c r="G56" s="27" t="str" cm="1">
        <f t="array" ref="G56">IF(IFERROR(INDEX($AV:$AV,MATCH($B56,$AW:$AW,0),0),"")=0,"",IFERROR(INDEX($AV:$AV,MATCH($B56,$AW:$AW,0),0),""))</f>
        <v/>
      </c>
      <c r="H56" s="27"/>
      <c r="I56" s="42" t="str" cm="1">
        <f t="array" ref="I56">IF(IFERROR(INDEX($AU:$AU,MATCH($B56,$AW:$AW,0),0),"")=0,"",IFERROR(INDEX($AU:$AU,MATCH($B56,$AW:$AW,0),0),""))</f>
        <v/>
      </c>
      <c r="J56" s="96"/>
      <c r="L56" s="43"/>
      <c r="M56" s="27" t="str" cm="1">
        <f t="array" ref="M56">IFERROR(INDEX($AT:$AT,MATCH($B56,$AX:$AX,0),0),"")</f>
        <v/>
      </c>
      <c r="N56" s="27"/>
      <c r="O56" s="27"/>
      <c r="P56" s="27"/>
      <c r="Q56" s="99" t="str" cm="1">
        <f t="array" ref="Q56">IFERROR(INDEX(Table1[Category],MATCH(Snapshot!M56,Table1[Merchant],0),0),"")</f>
        <v/>
      </c>
      <c r="R56" s="27"/>
      <c r="S56" s="42" t="str" cm="1">
        <f t="array" ref="S56">IF(IFERROR(INDEX($AU:$AU,MATCH($B56,$AX:$AX,0),0),"")=0,"",IFERROR(INDEX($AU:$AU,MATCH($B56,$AX:$AX,0),0),""))</f>
        <v/>
      </c>
      <c r="T56" s="98"/>
      <c r="V56" s="40" t="str">
        <f t="shared" si="6"/>
        <v>--</v>
      </c>
      <c r="W56" s="40"/>
      <c r="AM56" s="16"/>
      <c r="AN56" s="16"/>
      <c r="AO56" s="16"/>
      <c r="AP56" s="16"/>
      <c r="AT56" s="27"/>
      <c r="AU56" s="34" t="str">
        <f>IF(ISBLANK(AT56),"",SUMIFS(Table1[Amount $],Table1[Amount $],"&lt;"&amp;0,Table1[Merchant],Snapshot!AT56,Table1[Month],Snapshot!$W$4)*-1)</f>
        <v/>
      </c>
      <c r="AV56" s="27" t="str">
        <f>IF(ISBLANK(AT56),"",COUNTIFS(Table1[Merchant],Snapshot!AT56,Table1[Month],Snapshot!$W$4))</f>
        <v/>
      </c>
      <c r="AW56" s="27" t="str">
        <f>IFERROR(RANK(AV56,$AV$6:$AV$200)+COUNTIF($AV$6:AV56,AV56)-1,"")</f>
        <v/>
      </c>
      <c r="AX56" s="27" t="str">
        <f>IFERROR(RANK(AU56,$AU$6:$AU$200)+COUNTIF($AU$6:AU56,AU56)-1,"")</f>
        <v/>
      </c>
    </row>
    <row r="57" spans="2:50" ht="16.350000000000001" customHeight="1" thickBot="1" x14ac:dyDescent="0.3">
      <c r="C57" s="73"/>
      <c r="D57" s="74"/>
      <c r="E57" s="74"/>
      <c r="F57" s="74"/>
      <c r="G57" s="74"/>
      <c r="H57" s="74"/>
      <c r="I57" s="74"/>
      <c r="J57" s="75"/>
      <c r="L57" s="73"/>
      <c r="M57" s="74"/>
      <c r="N57" s="74"/>
      <c r="O57" s="74"/>
      <c r="P57" s="74"/>
      <c r="Q57" s="74"/>
      <c r="R57" s="74"/>
      <c r="S57" s="74"/>
      <c r="T57" s="75"/>
      <c r="V57" s="40" t="str">
        <f t="shared" si="6"/>
        <v>--</v>
      </c>
      <c r="W57" s="40"/>
      <c r="X57" s="101"/>
      <c r="Y57" s="63"/>
      <c r="Z57" s="102"/>
      <c r="AA57" s="103"/>
      <c r="AM57" s="16"/>
      <c r="AN57" s="16"/>
      <c r="AO57" s="16"/>
      <c r="AP57" s="16"/>
      <c r="AT57" s="27"/>
      <c r="AU57" s="34" t="str">
        <f>IF(ISBLANK(AT57),"",SUMIFS(Table1[Amount $],Table1[Amount $],"&lt;"&amp;0,Table1[Merchant],Snapshot!AT57,Table1[Month],Snapshot!$W$4)*-1)</f>
        <v/>
      </c>
      <c r="AV57" s="27" t="str">
        <f>IF(ISBLANK(AT57),"",COUNTIFS(Table1[Merchant],Snapshot!AT57,Table1[Month],Snapshot!$W$4))</f>
        <v/>
      </c>
      <c r="AW57" s="27" t="str">
        <f>IFERROR(RANK(AV57,$AV$6:$AV$200)+COUNTIF($AV$6:AV57,AV57)-1,"")</f>
        <v/>
      </c>
      <c r="AX57" s="27" t="str">
        <f>IFERROR(RANK(AU57,$AU$6:$AU$200)+COUNTIF($AU$6:AU57,AU57)-1,"")</f>
        <v/>
      </c>
    </row>
    <row r="58" spans="2:50" ht="15.75" x14ac:dyDescent="0.25">
      <c r="V58" s="40" t="str">
        <f t="shared" si="6"/>
        <v>--</v>
      </c>
      <c r="W58" s="40"/>
      <c r="X58" s="63"/>
      <c r="Y58" s="63"/>
      <c r="Z58" s="103"/>
      <c r="AA58" s="103"/>
      <c r="AM58" s="16"/>
      <c r="AN58" s="16"/>
      <c r="AO58" s="16"/>
      <c r="AP58" s="16"/>
      <c r="AT58" s="27"/>
      <c r="AU58" s="34" t="str">
        <f>IF(ISBLANK(AT58),"",SUMIFS(Table1[Amount $],Table1[Amount $],"&lt;"&amp;0,Table1[Merchant],Snapshot!AT58,Table1[Month],Snapshot!$W$4)*-1)</f>
        <v/>
      </c>
      <c r="AV58" s="27" t="str">
        <f>IF(ISBLANK(AT58),"",COUNTIFS(Table1[Merchant],Snapshot!AT58,Table1[Month],Snapshot!$W$4))</f>
        <v/>
      </c>
      <c r="AW58" s="27" t="str">
        <f>IFERROR(RANK(AV58,$AV$6:$AV$200)+COUNTIF($AV$6:AV58,AV58)-1,"")</f>
        <v/>
      </c>
      <c r="AX58" s="27" t="str">
        <f>IFERROR(RANK(AU58,$AU$6:$AU$200)+COUNTIF($AU$6:AU58,AU58)-1,"")</f>
        <v/>
      </c>
    </row>
    <row r="59" spans="2:50" x14ac:dyDescent="0.25">
      <c r="D59" s="16"/>
      <c r="V59" s="40" t="str">
        <f t="shared" si="6"/>
        <v>--</v>
      </c>
      <c r="W59" s="40"/>
      <c r="Y59" s="16"/>
      <c r="Z59" s="104"/>
      <c r="AA59" s="104"/>
      <c r="AM59" s="16"/>
      <c r="AN59" s="16"/>
      <c r="AO59" s="16"/>
      <c r="AP59" s="16"/>
      <c r="AT59" s="27"/>
      <c r="AU59" s="34" t="str">
        <f>IF(ISBLANK(AT59),"",SUMIFS(Table1[Amount $],Table1[Amount $],"&lt;"&amp;0,Table1[Merchant],Snapshot!AT59,Table1[Month],Snapshot!$W$4)*-1)</f>
        <v/>
      </c>
      <c r="AV59" s="27" t="str">
        <f>IF(ISBLANK(AT59),"",COUNTIFS(Table1[Merchant],Snapshot!AT59,Table1[Month],Snapshot!$W$4))</f>
        <v/>
      </c>
      <c r="AW59" s="27" t="str">
        <f>IFERROR(RANK(AV59,$AV$6:$AV$200)+COUNTIF($AV$6:AV59,AV59)-1,"")</f>
        <v/>
      </c>
      <c r="AX59" s="27" t="str">
        <f>IFERROR(RANK(AU59,$AU$6:$AU$200)+COUNTIF($AU$6:AU59,AU59)-1,"")</f>
        <v/>
      </c>
    </row>
    <row r="60" spans="2:50" x14ac:dyDescent="0.25">
      <c r="D60" s="16"/>
      <c r="V60" s="40" t="str">
        <f t="shared" si="6"/>
        <v>--</v>
      </c>
      <c r="W60" s="40"/>
      <c r="AM60" s="16"/>
      <c r="AN60" s="16"/>
      <c r="AO60" s="16"/>
      <c r="AP60" s="16"/>
      <c r="AT60" s="27"/>
      <c r="AU60" s="34" t="str">
        <f>IF(ISBLANK(AT60),"",SUMIFS(Table1[Amount $],Table1[Amount $],"&lt;"&amp;0,Table1[Merchant],Snapshot!AT60,Table1[Month],Snapshot!$W$4)*-1)</f>
        <v/>
      </c>
      <c r="AV60" s="27" t="str">
        <f>IF(ISBLANK(AT60),"",COUNTIFS(Table1[Merchant],Snapshot!AT60,Table1[Month],Snapshot!$W$4))</f>
        <v/>
      </c>
      <c r="AW60" s="27" t="str">
        <f>IFERROR(RANK(AV60,$AV$6:$AV$200)+COUNTIF($AV$6:AV60,AV60)-1,"")</f>
        <v/>
      </c>
      <c r="AX60" s="27" t="str">
        <f>IFERROR(RANK(AU60,$AU$6:$AU$200)+COUNTIF($AU$6:AU60,AU60)-1,"")</f>
        <v/>
      </c>
    </row>
    <row r="61" spans="2:50" x14ac:dyDescent="0.25">
      <c r="D61" s="16"/>
      <c r="V61" s="40" t="str">
        <f t="shared" si="6"/>
        <v>--</v>
      </c>
      <c r="W61" s="40"/>
      <c r="AM61" s="16"/>
      <c r="AN61" s="16"/>
      <c r="AO61" s="16"/>
      <c r="AP61" s="16"/>
      <c r="AT61" s="27"/>
      <c r="AU61" s="34" t="str">
        <f>IF(ISBLANK(AT61),"",SUMIFS(Table1[Amount $],Table1[Amount $],"&lt;"&amp;0,Table1[Merchant],Snapshot!AT61,Table1[Month],Snapshot!$W$4)*-1)</f>
        <v/>
      </c>
      <c r="AV61" s="27" t="str">
        <f>IF(ISBLANK(AT61),"",COUNTIFS(Table1[Merchant],Snapshot!AT61,Table1[Month],Snapshot!$W$4))</f>
        <v/>
      </c>
      <c r="AW61" s="27" t="str">
        <f>IFERROR(RANK(AV61,$AV$6:$AV$200)+COUNTIF($AV$6:AV61,AV61)-1,"")</f>
        <v/>
      </c>
      <c r="AX61" s="27" t="str">
        <f>IFERROR(RANK(AU61,$AU$6:$AU$200)+COUNTIF($AU$6:AU61,AU61)-1,"")</f>
        <v/>
      </c>
    </row>
    <row r="62" spans="2:50" x14ac:dyDescent="0.25">
      <c r="D62" s="16"/>
      <c r="V62" s="40" t="str">
        <f t="shared" si="6"/>
        <v>--</v>
      </c>
      <c r="W62" s="40"/>
      <c r="AM62" s="16"/>
      <c r="AN62" s="16"/>
      <c r="AO62" s="16"/>
      <c r="AP62" s="16"/>
      <c r="AT62" s="27"/>
      <c r="AU62" s="34" t="str">
        <f>IF(ISBLANK(AT62),"",SUMIFS(Table1[Amount $],Table1[Amount $],"&lt;"&amp;0,Table1[Merchant],Snapshot!AT62,Table1[Month],Snapshot!$W$4)*-1)</f>
        <v/>
      </c>
      <c r="AV62" s="27" t="str">
        <f>IF(ISBLANK(AT62),"",COUNTIFS(Table1[Merchant],Snapshot!AT62,Table1[Month],Snapshot!$W$4))</f>
        <v/>
      </c>
      <c r="AW62" s="27" t="str">
        <f>IFERROR(RANK(AV62,$AV$6:$AV$200)+COUNTIF($AV$6:AV62,AV62)-1,"")</f>
        <v/>
      </c>
      <c r="AX62" s="27" t="str">
        <f>IFERROR(RANK(AU62,$AU$6:$AU$200)+COUNTIF($AU$6:AU62,AU62)-1,"")</f>
        <v/>
      </c>
    </row>
    <row r="63" spans="2:50" x14ac:dyDescent="0.25">
      <c r="D63" s="16"/>
      <c r="V63" s="40" t="str">
        <f t="shared" si="6"/>
        <v>--</v>
      </c>
      <c r="W63" s="40"/>
      <c r="AM63" s="16"/>
      <c r="AN63" s="16"/>
      <c r="AO63" s="16"/>
      <c r="AP63" s="16"/>
      <c r="AT63" s="27"/>
      <c r="AU63" s="34" t="str">
        <f>IF(ISBLANK(AT63),"",SUMIFS(Table1[Amount $],Table1[Amount $],"&lt;"&amp;0,Table1[Merchant],Snapshot!AT63,Table1[Month],Snapshot!$W$4)*-1)</f>
        <v/>
      </c>
      <c r="AV63" s="27" t="str">
        <f>IF(ISBLANK(AT63),"",COUNTIFS(Table1[Merchant],Snapshot!AT63,Table1[Month],Snapshot!$W$4))</f>
        <v/>
      </c>
      <c r="AW63" s="27" t="str">
        <f>IFERROR(RANK(AV63,$AV$6:$AV$200)+COUNTIF($AV$6:AV63,AV63)-1,"")</f>
        <v/>
      </c>
      <c r="AX63" s="27" t="str">
        <f>IFERROR(RANK(AU63,$AU$6:$AU$200)+COUNTIF($AU$6:AU63,AU63)-1,"")</f>
        <v/>
      </c>
    </row>
    <row r="64" spans="2:50" x14ac:dyDescent="0.25">
      <c r="D64" s="16"/>
      <c r="V64" s="40" t="str">
        <f t="shared" si="6"/>
        <v>--</v>
      </c>
      <c r="W64" s="40"/>
      <c r="AM64" s="16"/>
      <c r="AN64" s="16"/>
      <c r="AO64" s="16"/>
      <c r="AP64" s="16"/>
      <c r="AT64" s="27"/>
      <c r="AU64" s="34" t="str">
        <f>IF(ISBLANK(AT64),"",SUMIFS(Table1[Amount $],Table1[Amount $],"&lt;"&amp;0,Table1[Merchant],Snapshot!AT64,Table1[Month],Snapshot!$W$4)*-1)</f>
        <v/>
      </c>
      <c r="AV64" s="27" t="str">
        <f>IF(ISBLANK(AT64),"",COUNTIFS(Table1[Merchant],Snapshot!AT64,Table1[Month],Snapshot!$W$4))</f>
        <v/>
      </c>
      <c r="AW64" s="27" t="str">
        <f>IFERROR(RANK(AV64,$AV$6:$AV$200)+COUNTIF($AV$6:AV64,AV64)-1,"")</f>
        <v/>
      </c>
      <c r="AX64" s="27" t="str">
        <f>IFERROR(RANK(AU64,$AU$6:$AU$200)+COUNTIF($AU$6:AU64,AU64)-1,"")</f>
        <v/>
      </c>
    </row>
    <row r="65" spans="4:50" x14ac:dyDescent="0.25">
      <c r="D65" s="16"/>
      <c r="V65" s="40" t="str">
        <f t="shared" ref="V65:V99" si="8">IF(ISBLANK(W65),"--",TEXT(W65,"mmmm")&amp;" "&amp;TEXT(W65,"YYYY"))</f>
        <v>--</v>
      </c>
      <c r="W65" s="40"/>
      <c r="AM65" s="16"/>
      <c r="AN65" s="16"/>
      <c r="AO65" s="16"/>
      <c r="AP65" s="16"/>
      <c r="AT65" s="27"/>
      <c r="AU65" s="34" t="str">
        <f>IF(ISBLANK(AT65),"",SUMIFS(Table1[Amount $],Table1[Amount $],"&lt;"&amp;0,Table1[Merchant],Snapshot!AT65,Table1[Month],Snapshot!$W$4)*-1)</f>
        <v/>
      </c>
      <c r="AV65" s="27" t="str">
        <f>IF(ISBLANK(AT65),"",COUNTIFS(Table1[Merchant],Snapshot!AT65,Table1[Month],Snapshot!$W$4))</f>
        <v/>
      </c>
      <c r="AW65" s="27" t="str">
        <f>IFERROR(RANK(AV65,$AV$6:$AV$200)+COUNTIF($AV$6:AV65,AV65)-1,"")</f>
        <v/>
      </c>
      <c r="AX65" s="27" t="str">
        <f>IFERROR(RANK(AU65,$AU$6:$AU$200)+COUNTIF($AU$6:AU65,AU65)-1,"")</f>
        <v/>
      </c>
    </row>
    <row r="66" spans="4:50" x14ac:dyDescent="0.25">
      <c r="D66" s="16"/>
      <c r="V66" s="40" t="str">
        <f t="shared" si="8"/>
        <v>--</v>
      </c>
      <c r="W66" s="40"/>
      <c r="AM66" s="16"/>
      <c r="AN66" s="16"/>
      <c r="AO66" s="16"/>
      <c r="AP66" s="16"/>
      <c r="AT66" s="27"/>
      <c r="AU66" s="34" t="str">
        <f>IF(ISBLANK(AT66),"",SUMIFS(Table1[Amount $],Table1[Amount $],"&lt;"&amp;0,Table1[Merchant],Snapshot!AT66,Table1[Month],Snapshot!$W$4)*-1)</f>
        <v/>
      </c>
      <c r="AV66" s="27" t="str">
        <f>IF(ISBLANK(AT66),"",COUNTIFS(Table1[Merchant],Snapshot!AT66,Table1[Month],Snapshot!$W$4))</f>
        <v/>
      </c>
      <c r="AW66" s="27" t="str">
        <f>IFERROR(RANK(AV66,$AV$6:$AV$200)+COUNTIF($AV$6:AV66,AV66)-1,"")</f>
        <v/>
      </c>
      <c r="AX66" s="27" t="str">
        <f>IFERROR(RANK(AU66,$AU$6:$AU$200)+COUNTIF($AU$6:AU66,AU66)-1,"")</f>
        <v/>
      </c>
    </row>
    <row r="67" spans="4:50" x14ac:dyDescent="0.25">
      <c r="D67" s="16"/>
      <c r="V67" s="40" t="str">
        <f t="shared" si="8"/>
        <v>--</v>
      </c>
      <c r="W67" s="40"/>
      <c r="AM67" s="16"/>
      <c r="AN67" s="16"/>
      <c r="AO67" s="16"/>
      <c r="AP67" s="16"/>
      <c r="AT67" s="27"/>
      <c r="AU67" s="34" t="str">
        <f>IF(ISBLANK(AT67),"",SUMIFS(Table1[Amount $],Table1[Amount $],"&lt;"&amp;0,Table1[Merchant],Snapshot!AT67,Table1[Month],Snapshot!$W$4)*-1)</f>
        <v/>
      </c>
      <c r="AV67" s="27" t="str">
        <f>IF(ISBLANK(AT67),"",COUNTIFS(Table1[Merchant],Snapshot!AT67,Table1[Month],Snapshot!$W$4))</f>
        <v/>
      </c>
      <c r="AW67" s="27" t="str">
        <f>IFERROR(RANK(AV67,$AV$6:$AV$200)+COUNTIF($AV$6:AV67,AV67)-1,"")</f>
        <v/>
      </c>
      <c r="AX67" s="27" t="str">
        <f>IFERROR(RANK(AU67,$AU$6:$AU$200)+COUNTIF($AU$6:AU67,AU67)-1,"")</f>
        <v/>
      </c>
    </row>
    <row r="68" spans="4:50" x14ac:dyDescent="0.25">
      <c r="D68" s="16"/>
      <c r="V68" s="40" t="str">
        <f t="shared" si="8"/>
        <v>--</v>
      </c>
      <c r="W68" s="40"/>
      <c r="AM68" s="16"/>
      <c r="AN68" s="16"/>
      <c r="AO68" s="16"/>
      <c r="AP68" s="16"/>
      <c r="AT68" s="27"/>
      <c r="AU68" s="34" t="str">
        <f>IF(ISBLANK(AT68),"",SUMIFS(Table1[Amount $],Table1[Amount $],"&lt;"&amp;0,Table1[Merchant],Snapshot!AT68,Table1[Month],Snapshot!$W$4)*-1)</f>
        <v/>
      </c>
      <c r="AV68" s="27" t="str">
        <f>IF(ISBLANK(AT68),"",COUNTIFS(Table1[Merchant],Snapshot!AT68,Table1[Month],Snapshot!$W$4))</f>
        <v/>
      </c>
      <c r="AW68" s="27" t="str">
        <f>IFERROR(RANK(AV68,$AV$6:$AV$200)+COUNTIF($AV$6:AV68,AV68)-1,"")</f>
        <v/>
      </c>
      <c r="AX68" s="27" t="str">
        <f>IFERROR(RANK(AU68,$AU$6:$AU$200)+COUNTIF($AU$6:AU68,AU68)-1,"")</f>
        <v/>
      </c>
    </row>
    <row r="69" spans="4:50" x14ac:dyDescent="0.25">
      <c r="D69" s="16"/>
      <c r="V69" s="40" t="str">
        <f t="shared" si="8"/>
        <v>--</v>
      </c>
      <c r="W69" s="40"/>
      <c r="AT69" s="27"/>
      <c r="AU69" s="34" t="str">
        <f>IF(ISBLANK(AT69),"",SUMIFS(Table1[Amount $],Table1[Amount $],"&lt;"&amp;0,Table1[Merchant],Snapshot!AT69,Table1[Month],Snapshot!$W$4)*-1)</f>
        <v/>
      </c>
      <c r="AV69" s="27" t="str">
        <f>IF(ISBLANK(AT69),"",COUNTIFS(Table1[Merchant],Snapshot!AT69,Table1[Month],Snapshot!$W$4))</f>
        <v/>
      </c>
      <c r="AW69" s="27" t="str">
        <f>IFERROR(RANK(AV69,$AV$6:$AV$200)+COUNTIF($AV$6:AV69,AV69)-1,"")</f>
        <v/>
      </c>
      <c r="AX69" s="27" t="str">
        <f>IFERROR(RANK(AU69,$AU$6:$AU$200)+COUNTIF($AU$6:AU69,AU69)-1,"")</f>
        <v/>
      </c>
    </row>
    <row r="70" spans="4:50" x14ac:dyDescent="0.25">
      <c r="D70" s="16"/>
      <c r="V70" s="40" t="str">
        <f t="shared" si="8"/>
        <v>--</v>
      </c>
      <c r="W70" s="40"/>
      <c r="AT70" s="27"/>
      <c r="AU70" s="34" t="str">
        <f>IF(ISBLANK(AT70),"",SUMIFS(Table1[Amount $],Table1[Amount $],"&lt;"&amp;0,Table1[Merchant],Snapshot!AT70,Table1[Month],Snapshot!$W$4)*-1)</f>
        <v/>
      </c>
      <c r="AV70" s="27" t="str">
        <f>IF(ISBLANK(AT70),"",COUNTIFS(Table1[Merchant],Snapshot!AT70,Table1[Month],Snapshot!$W$4))</f>
        <v/>
      </c>
      <c r="AW70" s="27" t="str">
        <f>IFERROR(RANK(AV70,$AV$6:$AV$200)+COUNTIF($AV$6:AV70,AV70)-1,"")</f>
        <v/>
      </c>
      <c r="AX70" s="27" t="str">
        <f>IFERROR(RANK(AU70,$AU$6:$AU$200)+COUNTIF($AU$6:AU70,AU70)-1,"")</f>
        <v/>
      </c>
    </row>
    <row r="71" spans="4:50" x14ac:dyDescent="0.25">
      <c r="D71" s="16"/>
      <c r="V71" s="40" t="str">
        <f t="shared" si="8"/>
        <v>--</v>
      </c>
      <c r="W71" s="40"/>
      <c r="AT71" s="27"/>
      <c r="AU71" s="34" t="str">
        <f>IF(ISBLANK(AT71),"",SUMIFS(Table1[Amount $],Table1[Amount $],"&lt;"&amp;0,Table1[Merchant],Snapshot!AT71,Table1[Month],Snapshot!$W$4)*-1)</f>
        <v/>
      </c>
      <c r="AV71" s="27" t="str">
        <f>IF(ISBLANK(AT71),"",COUNTIFS(Table1[Merchant],Snapshot!AT71,Table1[Month],Snapshot!$W$4))</f>
        <v/>
      </c>
      <c r="AW71" s="27" t="str">
        <f>IFERROR(RANK(AV71,$AV$6:$AV$200)+COUNTIF($AV$6:AV71,AV71)-1,"")</f>
        <v/>
      </c>
      <c r="AX71" s="27" t="str">
        <f>IFERROR(RANK(AU71,$AU$6:$AU$200)+COUNTIF($AU$6:AU71,AU71)-1,"")</f>
        <v/>
      </c>
    </row>
    <row r="72" spans="4:50" x14ac:dyDescent="0.25">
      <c r="V72" s="40" t="str">
        <f t="shared" si="8"/>
        <v>--</v>
      </c>
      <c r="W72" s="40"/>
      <c r="AT72" s="27"/>
      <c r="AU72" s="34" t="str">
        <f>IF(ISBLANK(AT72),"",SUMIFS(Table1[Amount $],Table1[Amount $],"&lt;"&amp;0,Table1[Merchant],Snapshot!AT72,Table1[Month],Snapshot!$W$4)*-1)</f>
        <v/>
      </c>
      <c r="AV72" s="27" t="str">
        <f>IF(ISBLANK(AT72),"",COUNTIFS(Table1[Merchant],Snapshot!AT72,Table1[Month],Snapshot!$W$4))</f>
        <v/>
      </c>
      <c r="AW72" s="27" t="str">
        <f>IFERROR(RANK(AV72,$AV$6:$AV$200)+COUNTIF($AV$6:AV72,AV72)-1,"")</f>
        <v/>
      </c>
      <c r="AX72" s="27" t="str">
        <f>IFERROR(RANK(AU72,$AU$6:$AU$200)+COUNTIF($AU$6:AU72,AU72)-1,"")</f>
        <v/>
      </c>
    </row>
    <row r="73" spans="4:50" x14ac:dyDescent="0.25">
      <c r="V73" s="40" t="str">
        <f t="shared" si="8"/>
        <v>--</v>
      </c>
      <c r="W73" s="40"/>
      <c r="AT73" s="27"/>
      <c r="AU73" s="34" t="str">
        <f>IF(ISBLANK(AT73),"",SUMIFS(Table1[Amount $],Table1[Amount $],"&lt;"&amp;0,Table1[Merchant],Snapshot!AT73,Table1[Month],Snapshot!$W$4)*-1)</f>
        <v/>
      </c>
      <c r="AV73" s="27" t="str">
        <f>IF(ISBLANK(AT73),"",COUNTIFS(Table1[Merchant],Snapshot!AT73,Table1[Month],Snapshot!$W$4))</f>
        <v/>
      </c>
      <c r="AW73" s="27" t="str">
        <f>IFERROR(RANK(AV73,$AV$6:$AV$200)+COUNTIF($AV$6:AV73,AV73)-1,"")</f>
        <v/>
      </c>
      <c r="AX73" s="27" t="str">
        <f>IFERROR(RANK(AU73,$AU$6:$AU$200)+COUNTIF($AU$6:AU73,AU73)-1,"")</f>
        <v/>
      </c>
    </row>
    <row r="74" spans="4:50" x14ac:dyDescent="0.25">
      <c r="V74" s="40" t="str">
        <f t="shared" si="8"/>
        <v>--</v>
      </c>
      <c r="W74" s="40"/>
      <c r="AT74" s="27"/>
      <c r="AU74" s="34" t="str">
        <f>IF(ISBLANK(AT74),"",SUMIFS(Table1[Amount $],Table1[Amount $],"&lt;"&amp;0,Table1[Merchant],Snapshot!AT74,Table1[Month],Snapshot!$W$4)*-1)</f>
        <v/>
      </c>
      <c r="AV74" s="27" t="str">
        <f>IF(ISBLANK(AT74),"",COUNTIFS(Table1[Merchant],Snapshot!AT74,Table1[Month],Snapshot!$W$4))</f>
        <v/>
      </c>
      <c r="AW74" s="27" t="str">
        <f>IFERROR(RANK(AV74,$AV$6:$AV$200)+COUNTIF($AV$6:AV74,AV74)-1,"")</f>
        <v/>
      </c>
      <c r="AX74" s="27" t="str">
        <f>IFERROR(RANK(AU74,$AU$6:$AU$200)+COUNTIF($AU$6:AU74,AU74)-1,"")</f>
        <v/>
      </c>
    </row>
    <row r="75" spans="4:50" x14ac:dyDescent="0.25">
      <c r="V75" s="40" t="str">
        <f t="shared" si="8"/>
        <v>--</v>
      </c>
      <c r="W75" s="40"/>
      <c r="AT75" s="27"/>
      <c r="AU75" s="34" t="str">
        <f>IF(ISBLANK(AT75),"",SUMIFS(Table1[Amount $],Table1[Amount $],"&lt;"&amp;0,Table1[Merchant],Snapshot!AT75,Table1[Month],Snapshot!$W$4)*-1)</f>
        <v/>
      </c>
      <c r="AV75" s="27" t="str">
        <f>IF(ISBLANK(AT75),"",COUNTIFS(Table1[Merchant],Snapshot!AT75,Table1[Month],Snapshot!$W$4))</f>
        <v/>
      </c>
      <c r="AW75" s="27" t="str">
        <f>IFERROR(RANK(AV75,$AV$6:$AV$200)+COUNTIF($AV$6:AV75,AV75)-1,"")</f>
        <v/>
      </c>
      <c r="AX75" s="27" t="str">
        <f>IFERROR(RANK(AU75,$AU$6:$AU$200)+COUNTIF($AU$6:AU75,AU75)-1,"")</f>
        <v/>
      </c>
    </row>
    <row r="76" spans="4:50" x14ac:dyDescent="0.25">
      <c r="V76" s="40" t="str">
        <f t="shared" si="8"/>
        <v>--</v>
      </c>
      <c r="W76" s="40"/>
      <c r="AT76" s="27"/>
      <c r="AU76" s="34" t="str">
        <f>IF(ISBLANK(AT76),"",SUMIFS(Table1[Amount $],Table1[Amount $],"&lt;"&amp;0,Table1[Merchant],Snapshot!AT76,Table1[Month],Snapshot!$W$4)*-1)</f>
        <v/>
      </c>
      <c r="AV76" s="27" t="str">
        <f>IF(ISBLANK(AT76),"",COUNTIFS(Table1[Merchant],Snapshot!AT76,Table1[Month],Snapshot!$W$4))</f>
        <v/>
      </c>
      <c r="AW76" s="27" t="str">
        <f>IFERROR(RANK(AV76,$AV$6:$AV$200)+COUNTIF($AV$6:AV76,AV76)-1,"")</f>
        <v/>
      </c>
      <c r="AX76" s="27" t="str">
        <f>IFERROR(RANK(AU76,$AU$6:$AU$200)+COUNTIF($AU$6:AU76,AU76)-1,"")</f>
        <v/>
      </c>
    </row>
    <row r="77" spans="4:50" x14ac:dyDescent="0.25">
      <c r="V77" s="40" t="str">
        <f t="shared" si="8"/>
        <v>--</v>
      </c>
      <c r="W77" s="40"/>
      <c r="AT77" s="27"/>
      <c r="AU77" s="34" t="str">
        <f>IF(ISBLANK(AT77),"",SUMIFS(Table1[Amount $],Table1[Amount $],"&lt;"&amp;0,Table1[Merchant],Snapshot!AT77,Table1[Month],Snapshot!$W$4)*-1)</f>
        <v/>
      </c>
      <c r="AV77" s="27" t="str">
        <f>IF(ISBLANK(AT77),"",COUNTIFS(Table1[Merchant],Snapshot!AT77,Table1[Month],Snapshot!$W$4))</f>
        <v/>
      </c>
      <c r="AW77" s="27" t="str">
        <f>IFERROR(RANK(AV77,$AV$6:$AV$200)+COUNTIF($AV$6:AV77,AV77)-1,"")</f>
        <v/>
      </c>
      <c r="AX77" s="27" t="str">
        <f>IFERROR(RANK(AU77,$AU$6:$AU$200)+COUNTIF($AU$6:AU77,AU77)-1,"")</f>
        <v/>
      </c>
    </row>
    <row r="78" spans="4:50" x14ac:dyDescent="0.25">
      <c r="V78" s="40" t="str">
        <f t="shared" si="8"/>
        <v>--</v>
      </c>
      <c r="W78" s="40"/>
      <c r="AT78" s="27"/>
      <c r="AU78" s="34" t="str">
        <f>IF(ISBLANK(AT78),"",SUMIFS(Table1[Amount $],Table1[Amount $],"&lt;"&amp;0,Table1[Merchant],Snapshot!AT78,Table1[Month],Snapshot!$W$4)*-1)</f>
        <v/>
      </c>
      <c r="AV78" s="27" t="str">
        <f>IF(ISBLANK(AT78),"",COUNTIFS(Table1[Merchant],Snapshot!AT78,Table1[Month],Snapshot!$W$4))</f>
        <v/>
      </c>
      <c r="AW78" s="27" t="str">
        <f>IFERROR(RANK(AV78,$AV$6:$AV$200)+COUNTIF($AV$6:AV78,AV78)-1,"")</f>
        <v/>
      </c>
      <c r="AX78" s="27" t="str">
        <f>IFERROR(RANK(AU78,$AU$6:$AU$200)+COUNTIF($AU$6:AU78,AU78)-1,"")</f>
        <v/>
      </c>
    </row>
    <row r="79" spans="4:50" x14ac:dyDescent="0.25">
      <c r="V79" s="40" t="str">
        <f t="shared" si="8"/>
        <v>--</v>
      </c>
      <c r="W79" s="40"/>
      <c r="AT79" s="27"/>
      <c r="AU79" s="34" t="str">
        <f>IF(ISBLANK(AT79),"",SUMIFS(Table1[Amount $],Table1[Amount $],"&lt;"&amp;0,Table1[Merchant],Snapshot!AT79,Table1[Month],Snapshot!$W$4)*-1)</f>
        <v/>
      </c>
      <c r="AV79" s="27" t="str">
        <f>IF(ISBLANK(AT79),"",COUNTIFS(Table1[Merchant],Snapshot!AT79,Table1[Month],Snapshot!$W$4))</f>
        <v/>
      </c>
      <c r="AW79" s="27" t="str">
        <f>IFERROR(RANK(AV79,$AV$6:$AV$200)+COUNTIF($AV$6:AV79,AV79)-1,"")</f>
        <v/>
      </c>
      <c r="AX79" s="27" t="str">
        <f>IFERROR(RANK(AU79,$AU$6:$AU$200)+COUNTIF($AU$6:AU79,AU79)-1,"")</f>
        <v/>
      </c>
    </row>
    <row r="80" spans="4:50" x14ac:dyDescent="0.25">
      <c r="V80" s="40" t="str">
        <f t="shared" si="8"/>
        <v>--</v>
      </c>
      <c r="W80" s="40"/>
      <c r="AT80" s="27"/>
      <c r="AU80" s="34" t="str">
        <f>IF(ISBLANK(AT80),"",SUMIFS(Table1[Amount $],Table1[Amount $],"&lt;"&amp;0,Table1[Merchant],Snapshot!AT80,Table1[Month],Snapshot!$W$4)*-1)</f>
        <v/>
      </c>
      <c r="AV80" s="27" t="str">
        <f>IF(ISBLANK(AT80),"",COUNTIFS(Table1[Merchant],Snapshot!AT80,Table1[Month],Snapshot!$W$4))</f>
        <v/>
      </c>
      <c r="AW80" s="27" t="str">
        <f>IFERROR(RANK(AV80,$AV$6:$AV$200)+COUNTIF($AV$6:AV80,AV80)-1,"")</f>
        <v/>
      </c>
      <c r="AX80" s="27" t="str">
        <f>IFERROR(RANK(AU80,$AU$6:$AU$200)+COUNTIF($AU$6:AU80,AU80)-1,"")</f>
        <v/>
      </c>
    </row>
    <row r="81" spans="22:50" x14ac:dyDescent="0.25">
      <c r="V81" s="40" t="str">
        <f t="shared" si="8"/>
        <v>--</v>
      </c>
      <c r="W81" s="40"/>
      <c r="AT81" s="27"/>
      <c r="AU81" s="34" t="str">
        <f>IF(ISBLANK(AT81),"",SUMIFS(Table1[Amount $],Table1[Amount $],"&lt;"&amp;0,Table1[Merchant],Snapshot!AT81,Table1[Month],Snapshot!$W$4)*-1)</f>
        <v/>
      </c>
      <c r="AV81" s="27" t="str">
        <f>IF(ISBLANK(AT81),"",COUNTIFS(Table1[Merchant],Snapshot!AT81,Table1[Month],Snapshot!$W$4))</f>
        <v/>
      </c>
      <c r="AW81" s="27" t="str">
        <f>IFERROR(RANK(AV81,$AV$6:$AV$200)+COUNTIF($AV$6:AV81,AV81)-1,"")</f>
        <v/>
      </c>
      <c r="AX81" s="27" t="str">
        <f>IFERROR(RANK(AU81,$AU$6:$AU$200)+COUNTIF($AU$6:AU81,AU81)-1,"")</f>
        <v/>
      </c>
    </row>
    <row r="82" spans="22:50" x14ac:dyDescent="0.25">
      <c r="V82" s="40" t="str">
        <f t="shared" si="8"/>
        <v>--</v>
      </c>
      <c r="W82" s="40"/>
      <c r="AT82" s="27"/>
      <c r="AU82" s="34" t="str">
        <f>IF(ISBLANK(AT82),"",SUMIFS(Table1[Amount $],Table1[Amount $],"&lt;"&amp;0,Table1[Merchant],Snapshot!AT82,Table1[Month],Snapshot!$W$4)*-1)</f>
        <v/>
      </c>
      <c r="AV82" s="27" t="str">
        <f>IF(ISBLANK(AT82),"",COUNTIFS(Table1[Merchant],Snapshot!AT82,Table1[Month],Snapshot!$W$4))</f>
        <v/>
      </c>
      <c r="AW82" s="27" t="str">
        <f>IFERROR(RANK(AV82,$AV$6:$AV$200)+COUNTIF($AV$6:AV82,AV82)-1,"")</f>
        <v/>
      </c>
      <c r="AX82" s="27" t="str">
        <f>IFERROR(RANK(AU82,$AU$6:$AU$200)+COUNTIF($AU$6:AU82,AU82)-1,"")</f>
        <v/>
      </c>
    </row>
    <row r="83" spans="22:50" x14ac:dyDescent="0.25">
      <c r="V83" s="40" t="str">
        <f t="shared" si="8"/>
        <v>--</v>
      </c>
      <c r="W83" s="40"/>
      <c r="AT83" s="27"/>
      <c r="AU83" s="34" t="str">
        <f>IF(ISBLANK(AT83),"",SUMIFS(Table1[Amount $],Table1[Amount $],"&lt;"&amp;0,Table1[Merchant],Snapshot!AT83,Table1[Month],Snapshot!$W$4)*-1)</f>
        <v/>
      </c>
      <c r="AV83" s="27" t="str">
        <f>IF(ISBLANK(AT83),"",COUNTIFS(Table1[Merchant],Snapshot!AT83,Table1[Month],Snapshot!$W$4))</f>
        <v/>
      </c>
      <c r="AW83" s="27" t="str">
        <f>IFERROR(RANK(AV83,$AV$6:$AV$200)+COUNTIF($AV$6:AV83,AV83)-1,"")</f>
        <v/>
      </c>
      <c r="AX83" s="27" t="str">
        <f>IFERROR(RANK(AU83,$AU$6:$AU$200)+COUNTIF($AU$6:AU83,AU83)-1,"")</f>
        <v/>
      </c>
    </row>
    <row r="84" spans="22:50" x14ac:dyDescent="0.25">
      <c r="V84" s="40" t="str">
        <f t="shared" si="8"/>
        <v>--</v>
      </c>
      <c r="W84" s="40"/>
      <c r="AT84" s="27"/>
      <c r="AU84" s="34" t="str">
        <f>IF(ISBLANK(AT84),"",SUMIFS(Table1[Amount $],Table1[Amount $],"&lt;"&amp;0,Table1[Merchant],Snapshot!AT84,Table1[Month],Snapshot!$W$4)*-1)</f>
        <v/>
      </c>
      <c r="AV84" s="27" t="str">
        <f>IF(ISBLANK(AT84),"",COUNTIFS(Table1[Merchant],Snapshot!AT84,Table1[Month],Snapshot!$W$4))</f>
        <v/>
      </c>
      <c r="AW84" s="27" t="str">
        <f>IFERROR(RANK(AV84,$AV$6:$AV$200)+COUNTIF($AV$6:AV84,AV84)-1,"")</f>
        <v/>
      </c>
      <c r="AX84" s="27" t="str">
        <f>IFERROR(RANK(AU84,$AU$6:$AU$200)+COUNTIF($AU$6:AU84,AU84)-1,"")</f>
        <v/>
      </c>
    </row>
    <row r="85" spans="22:50" x14ac:dyDescent="0.25">
      <c r="V85" s="40" t="str">
        <f t="shared" si="8"/>
        <v>--</v>
      </c>
      <c r="W85" s="40"/>
      <c r="AT85" s="27"/>
      <c r="AU85" s="34" t="str">
        <f>IF(ISBLANK(AT85),"",SUMIFS(Table1[Amount $],Table1[Amount $],"&lt;"&amp;0,Table1[Merchant],Snapshot!AT85,Table1[Month],Snapshot!$W$4)*-1)</f>
        <v/>
      </c>
      <c r="AV85" s="27" t="str">
        <f>IF(ISBLANK(AT85),"",COUNTIFS(Table1[Merchant],Snapshot!AT85,Table1[Month],Snapshot!$W$4))</f>
        <v/>
      </c>
      <c r="AW85" s="27" t="str">
        <f>IFERROR(RANK(AV85,$AV$6:$AV$200)+COUNTIF($AV$6:AV85,AV85)-1,"")</f>
        <v/>
      </c>
      <c r="AX85" s="27" t="str">
        <f>IFERROR(RANK(AU85,$AU$6:$AU$200)+COUNTIF($AU$6:AU85,AU85)-1,"")</f>
        <v/>
      </c>
    </row>
    <row r="86" spans="22:50" x14ac:dyDescent="0.25">
      <c r="V86" s="40" t="str">
        <f t="shared" si="8"/>
        <v>--</v>
      </c>
      <c r="W86" s="40"/>
      <c r="AT86" s="27"/>
      <c r="AU86" s="34" t="str">
        <f>IF(ISBLANK(AT86),"",SUMIFS(Table1[Amount $],Table1[Amount $],"&lt;"&amp;0,Table1[Merchant],Snapshot!AT86,Table1[Month],Snapshot!$W$4)*-1)</f>
        <v/>
      </c>
      <c r="AV86" s="27" t="str">
        <f>IF(ISBLANK(AT86),"",COUNTIFS(Table1[Merchant],Snapshot!AT86,Table1[Month],Snapshot!$W$4))</f>
        <v/>
      </c>
      <c r="AW86" s="27" t="str">
        <f>IFERROR(RANK(AV86,$AV$6:$AV$200)+COUNTIF($AV$6:AV86,AV86)-1,"")</f>
        <v/>
      </c>
      <c r="AX86" s="27" t="str">
        <f>IFERROR(RANK(AU86,$AU$6:$AU$200)+COUNTIF($AU$6:AU86,AU86)-1,"")</f>
        <v/>
      </c>
    </row>
    <row r="87" spans="22:50" x14ac:dyDescent="0.25">
      <c r="V87" s="40" t="str">
        <f t="shared" si="8"/>
        <v>--</v>
      </c>
      <c r="W87" s="40"/>
      <c r="AT87" s="27"/>
      <c r="AU87" s="34" t="str">
        <f>IF(ISBLANK(AT87),"",SUMIFS(Table1[Amount $],Table1[Amount $],"&lt;"&amp;0,Table1[Merchant],Snapshot!AT87,Table1[Month],Snapshot!$W$4)*-1)</f>
        <v/>
      </c>
      <c r="AV87" s="27" t="str">
        <f>IF(ISBLANK(AT87),"",COUNTIFS(Table1[Merchant],Snapshot!AT87,Table1[Month],Snapshot!$W$4))</f>
        <v/>
      </c>
      <c r="AW87" s="27" t="str">
        <f>IFERROR(RANK(AV87,$AV$6:$AV$200)+COUNTIF($AV$6:AV87,AV87)-1,"")</f>
        <v/>
      </c>
      <c r="AX87" s="27" t="str">
        <f>IFERROR(RANK(AU87,$AU$6:$AU$200)+COUNTIF($AU$6:AU87,AU87)-1,"")</f>
        <v/>
      </c>
    </row>
    <row r="88" spans="22:50" x14ac:dyDescent="0.25">
      <c r="V88" s="40" t="str">
        <f t="shared" si="8"/>
        <v>--</v>
      </c>
      <c r="W88" s="40"/>
      <c r="AT88" s="27"/>
      <c r="AU88" s="34" t="str">
        <f>IF(ISBLANK(AT88),"",SUMIFS(Table1[Amount $],Table1[Amount $],"&lt;"&amp;0,Table1[Merchant],Snapshot!AT88,Table1[Month],Snapshot!$W$4)*-1)</f>
        <v/>
      </c>
      <c r="AV88" s="27" t="str">
        <f>IF(ISBLANK(AT88),"",COUNTIFS(Table1[Merchant],Snapshot!AT88,Table1[Month],Snapshot!$W$4))</f>
        <v/>
      </c>
      <c r="AW88" s="27" t="str">
        <f>IFERROR(RANK(AV88,$AV$6:$AV$200)+COUNTIF($AV$6:AV88,AV88)-1,"")</f>
        <v/>
      </c>
      <c r="AX88" s="27" t="str">
        <f>IFERROR(RANK(AU88,$AU$6:$AU$200)+COUNTIF($AU$6:AU88,AU88)-1,"")</f>
        <v/>
      </c>
    </row>
    <row r="89" spans="22:50" x14ac:dyDescent="0.25">
      <c r="V89" s="40" t="str">
        <f t="shared" si="8"/>
        <v>--</v>
      </c>
      <c r="W89" s="40"/>
      <c r="AT89" s="27"/>
      <c r="AU89" s="34" t="str">
        <f>IF(ISBLANK(AT89),"",SUMIFS(Table1[Amount $],Table1[Amount $],"&lt;"&amp;0,Table1[Merchant],Snapshot!AT89,Table1[Month],Snapshot!$W$4)*-1)</f>
        <v/>
      </c>
      <c r="AV89" s="27" t="str">
        <f>IF(ISBLANK(AT89),"",COUNTIFS(Table1[Merchant],Snapshot!AT89,Table1[Month],Snapshot!$W$4))</f>
        <v/>
      </c>
      <c r="AW89" s="27" t="str">
        <f>IFERROR(RANK(AV89,$AV$6:$AV$200)+COUNTIF($AV$6:AV89,AV89)-1,"")</f>
        <v/>
      </c>
      <c r="AX89" s="27" t="str">
        <f>IFERROR(RANK(AU89,$AU$6:$AU$200)+COUNTIF($AU$6:AU89,AU89)-1,"")</f>
        <v/>
      </c>
    </row>
    <row r="90" spans="22:50" x14ac:dyDescent="0.25">
      <c r="V90" s="40" t="str">
        <f t="shared" si="8"/>
        <v>--</v>
      </c>
      <c r="W90" s="40"/>
      <c r="AT90" s="27"/>
      <c r="AU90" s="34" t="str">
        <f>IF(ISBLANK(AT90),"",SUMIFS(Table1[Amount $],Table1[Amount $],"&lt;"&amp;0,Table1[Merchant],Snapshot!AT90,Table1[Month],Snapshot!$W$4)*-1)</f>
        <v/>
      </c>
      <c r="AV90" s="27" t="str">
        <f>IF(ISBLANK(AT90),"",COUNTIFS(Table1[Merchant],Snapshot!AT90,Table1[Month],Snapshot!$W$4))</f>
        <v/>
      </c>
      <c r="AW90" s="27" t="str">
        <f>IFERROR(RANK(AV90,$AV$6:$AV$200)+COUNTIF($AV$6:AV90,AV90)-1,"")</f>
        <v/>
      </c>
      <c r="AX90" s="27" t="str">
        <f>IFERROR(RANK(AU90,$AU$6:$AU$200)+COUNTIF($AU$6:AU90,AU90)-1,"")</f>
        <v/>
      </c>
    </row>
    <row r="91" spans="22:50" x14ac:dyDescent="0.25">
      <c r="V91" s="40" t="str">
        <f t="shared" si="8"/>
        <v>--</v>
      </c>
      <c r="W91" s="40"/>
      <c r="AT91" s="27"/>
      <c r="AU91" s="34" t="str">
        <f>IF(ISBLANK(AT91),"",SUMIFS(Table1[Amount $],Table1[Amount $],"&lt;"&amp;0,Table1[Merchant],Snapshot!AT91,Table1[Month],Snapshot!$W$4)*-1)</f>
        <v/>
      </c>
      <c r="AV91" s="27" t="str">
        <f>IF(ISBLANK(AT91),"",COUNTIFS(Table1[Merchant],Snapshot!AT91,Table1[Month],Snapshot!$W$4))</f>
        <v/>
      </c>
      <c r="AW91" s="27" t="str">
        <f>IFERROR(RANK(AV91,$AV$6:$AV$200)+COUNTIF($AV$6:AV91,AV91)-1,"")</f>
        <v/>
      </c>
      <c r="AX91" s="27" t="str">
        <f>IFERROR(RANK(AU91,$AU$6:$AU$200)+COUNTIF($AU$6:AU91,AU91)-1,"")</f>
        <v/>
      </c>
    </row>
    <row r="92" spans="22:50" x14ac:dyDescent="0.25">
      <c r="V92" s="40" t="str">
        <f t="shared" si="8"/>
        <v>--</v>
      </c>
      <c r="W92" s="40"/>
      <c r="AT92" s="27"/>
      <c r="AU92" s="34" t="str">
        <f>IF(ISBLANK(AT92),"",SUMIFS(Table1[Amount $],Table1[Amount $],"&lt;"&amp;0,Table1[Merchant],Snapshot!AT92,Table1[Month],Snapshot!$W$4)*-1)</f>
        <v/>
      </c>
      <c r="AV92" s="27" t="str">
        <f>IF(ISBLANK(AT92),"",COUNTIFS(Table1[Merchant],Snapshot!AT92,Table1[Month],Snapshot!$W$4))</f>
        <v/>
      </c>
      <c r="AW92" s="27" t="str">
        <f>IFERROR(RANK(AV92,$AV$6:$AV$200)+COUNTIF($AV$6:AV92,AV92)-1,"")</f>
        <v/>
      </c>
      <c r="AX92" s="27" t="str">
        <f>IFERROR(RANK(AU92,$AU$6:$AU$200)+COUNTIF($AU$6:AU92,AU92)-1,"")</f>
        <v/>
      </c>
    </row>
    <row r="93" spans="22:50" x14ac:dyDescent="0.25">
      <c r="V93" s="40" t="str">
        <f t="shared" si="8"/>
        <v>--</v>
      </c>
      <c r="W93" s="40"/>
      <c r="AT93" s="27"/>
      <c r="AU93" s="34" t="str">
        <f>IF(ISBLANK(AT93),"",SUMIFS(Table1[Amount $],Table1[Amount $],"&lt;"&amp;0,Table1[Merchant],Snapshot!AT93,Table1[Month],Snapshot!$W$4)*-1)</f>
        <v/>
      </c>
      <c r="AV93" s="27" t="str">
        <f>IF(ISBLANK(AT93),"",COUNTIFS(Table1[Merchant],Snapshot!AT93,Table1[Month],Snapshot!$W$4))</f>
        <v/>
      </c>
      <c r="AW93" s="27" t="str">
        <f>IFERROR(RANK(AV93,$AV$6:$AV$200)+COUNTIF($AV$6:AV93,AV93)-1,"")</f>
        <v/>
      </c>
      <c r="AX93" s="27" t="str">
        <f>IFERROR(RANK(AU93,$AU$6:$AU$200)+COUNTIF($AU$6:AU93,AU93)-1,"")</f>
        <v/>
      </c>
    </row>
    <row r="94" spans="22:50" x14ac:dyDescent="0.25">
      <c r="V94" s="40" t="str">
        <f t="shared" si="8"/>
        <v>--</v>
      </c>
      <c r="W94" s="40"/>
      <c r="AT94" s="27"/>
      <c r="AU94" s="34" t="str">
        <f>IF(ISBLANK(AT94),"",SUMIFS(Table1[Amount $],Table1[Amount $],"&lt;"&amp;0,Table1[Merchant],Snapshot!AT94,Table1[Month],Snapshot!$W$4)*-1)</f>
        <v/>
      </c>
      <c r="AV94" s="27" t="str">
        <f>IF(ISBLANK(AT94),"",COUNTIFS(Table1[Merchant],Snapshot!AT94,Table1[Month],Snapshot!$W$4))</f>
        <v/>
      </c>
      <c r="AW94" s="27" t="str">
        <f>IFERROR(RANK(AV94,$AV$6:$AV$200)+COUNTIF($AV$6:AV94,AV94)-1,"")</f>
        <v/>
      </c>
      <c r="AX94" s="27" t="str">
        <f>IFERROR(RANK(AU94,$AU$6:$AU$200)+COUNTIF($AU$6:AU94,AU94)-1,"")</f>
        <v/>
      </c>
    </row>
    <row r="95" spans="22:50" x14ac:dyDescent="0.25">
      <c r="V95" s="40" t="str">
        <f t="shared" si="8"/>
        <v>--</v>
      </c>
      <c r="W95" s="40"/>
      <c r="AT95" s="27"/>
      <c r="AU95" s="34" t="str">
        <f>IF(ISBLANK(AT95),"",SUMIFS(Table1[Amount $],Table1[Amount $],"&lt;"&amp;0,Table1[Merchant],Snapshot!AT95,Table1[Month],Snapshot!$W$4)*-1)</f>
        <v/>
      </c>
      <c r="AV95" s="27" t="str">
        <f>IF(ISBLANK(AT95),"",COUNTIFS(Table1[Merchant],Snapshot!AT95,Table1[Month],Snapshot!$W$4))</f>
        <v/>
      </c>
      <c r="AW95" s="27" t="str">
        <f>IFERROR(RANK(AV95,$AV$6:$AV$200)+COUNTIF($AV$6:AV95,AV95)-1,"")</f>
        <v/>
      </c>
      <c r="AX95" s="27" t="str">
        <f>IFERROR(RANK(AU95,$AU$6:$AU$200)+COUNTIF($AU$6:AU95,AU95)-1,"")</f>
        <v/>
      </c>
    </row>
    <row r="96" spans="22:50" x14ac:dyDescent="0.25">
      <c r="V96" s="40" t="str">
        <f t="shared" si="8"/>
        <v>--</v>
      </c>
      <c r="W96" s="40"/>
      <c r="AT96" s="27"/>
      <c r="AU96" s="34" t="str">
        <f>IF(ISBLANK(AT96),"",SUMIFS(Table1[Amount $],Table1[Amount $],"&lt;"&amp;0,Table1[Merchant],Snapshot!AT96,Table1[Month],Snapshot!$W$4)*-1)</f>
        <v/>
      </c>
      <c r="AV96" s="27" t="str">
        <f>IF(ISBLANK(AT96),"",COUNTIFS(Table1[Merchant],Snapshot!AT96,Table1[Month],Snapshot!$W$4))</f>
        <v/>
      </c>
      <c r="AW96" s="27" t="str">
        <f>IFERROR(RANK(AV96,$AV$6:$AV$200)+COUNTIF($AV$6:AV96,AV96)-1,"")</f>
        <v/>
      </c>
      <c r="AX96" s="27" t="str">
        <f>IFERROR(RANK(AU96,$AU$6:$AU$200)+COUNTIF($AU$6:AU96,AU96)-1,"")</f>
        <v/>
      </c>
    </row>
    <row r="97" spans="22:50" x14ac:dyDescent="0.25">
      <c r="V97" s="40" t="str">
        <f t="shared" si="8"/>
        <v>--</v>
      </c>
      <c r="W97" s="40"/>
      <c r="AT97" s="27"/>
      <c r="AU97" s="34" t="str">
        <f>IF(ISBLANK(AT97),"",SUMIFS(Table1[Amount $],Table1[Amount $],"&lt;"&amp;0,Table1[Merchant],Snapshot!AT97,Table1[Month],Snapshot!$W$4)*-1)</f>
        <v/>
      </c>
      <c r="AV97" s="27" t="str">
        <f>IF(ISBLANK(AT97),"",COUNTIFS(Table1[Merchant],Snapshot!AT97,Table1[Month],Snapshot!$W$4))</f>
        <v/>
      </c>
      <c r="AW97" s="27" t="str">
        <f>IFERROR(RANK(AV97,$AV$6:$AV$200)+COUNTIF($AV$6:AV97,AV97)-1,"")</f>
        <v/>
      </c>
      <c r="AX97" s="27" t="str">
        <f>IFERROR(RANK(AU97,$AU$6:$AU$200)+COUNTIF($AU$6:AU97,AU97)-1,"")</f>
        <v/>
      </c>
    </row>
    <row r="98" spans="22:50" x14ac:dyDescent="0.25">
      <c r="V98" s="40" t="str">
        <f t="shared" si="8"/>
        <v>--</v>
      </c>
      <c r="W98" s="40"/>
      <c r="AT98" s="27"/>
      <c r="AU98" s="34" t="str">
        <f>IF(ISBLANK(AT98),"",SUMIFS(Table1[Amount $],Table1[Amount $],"&lt;"&amp;0,Table1[Merchant],Snapshot!AT98,Table1[Month],Snapshot!$W$4)*-1)</f>
        <v/>
      </c>
      <c r="AV98" s="27" t="str">
        <f>IF(ISBLANK(AT98),"",COUNTIFS(Table1[Merchant],Snapshot!AT98,Table1[Month],Snapshot!$W$4))</f>
        <v/>
      </c>
      <c r="AW98" s="27" t="str">
        <f>IFERROR(RANK(AV98,$AV$6:$AV$200)+COUNTIF($AV$6:AV98,AV98)-1,"")</f>
        <v/>
      </c>
      <c r="AX98" s="27" t="str">
        <f>IFERROR(RANK(AU98,$AU$6:$AU$200)+COUNTIF($AU$6:AU98,AU98)-1,"")</f>
        <v/>
      </c>
    </row>
    <row r="99" spans="22:50" x14ac:dyDescent="0.25">
      <c r="V99" s="40" t="str">
        <f t="shared" si="8"/>
        <v>--</v>
      </c>
      <c r="W99" s="40"/>
      <c r="AT99" s="27"/>
      <c r="AU99" s="34" t="str">
        <f>IF(ISBLANK(AT99),"",SUMIFS(Table1[Amount $],Table1[Amount $],"&lt;"&amp;0,Table1[Merchant],Snapshot!AT99,Table1[Month],Snapshot!$W$4)*-1)</f>
        <v/>
      </c>
      <c r="AV99" s="27" t="str">
        <f>IF(ISBLANK(AT99),"",COUNTIFS(Table1[Merchant],Snapshot!AT99,Table1[Month],Snapshot!$W$4))</f>
        <v/>
      </c>
      <c r="AW99" s="27" t="str">
        <f>IFERROR(RANK(AV99,$AV$6:$AV$200)+COUNTIF($AV$6:AV99,AV99)-1,"")</f>
        <v/>
      </c>
      <c r="AX99" s="27" t="str">
        <f>IFERROR(RANK(AU99,$AU$6:$AU$200)+COUNTIF($AU$6:AU99,AU99)-1,"")</f>
        <v/>
      </c>
    </row>
    <row r="100" spans="22:50" x14ac:dyDescent="0.25">
      <c r="V100" s="40" t="str">
        <f t="shared" ref="V100:V105" si="9">IF(ISBLANK(W100),"--",TEXT(W100,"mmmm")&amp;" "&amp;TEXT(W100,"YYYY"))</f>
        <v>--</v>
      </c>
      <c r="W100" s="40"/>
      <c r="AT100" s="27"/>
      <c r="AU100" s="34" t="str">
        <f>IF(ISBLANK(AT100),"",SUMIFS(Table1[Amount $],Table1[Amount $],"&lt;"&amp;0,Table1[Merchant],Snapshot!AT100,Table1[Month],Snapshot!$W$4)*-1)</f>
        <v/>
      </c>
      <c r="AV100" s="27" t="str">
        <f>IF(ISBLANK(AT100),"",COUNTIFS(Table1[Merchant],Snapshot!AT100,Table1[Month],Snapshot!$W$4))</f>
        <v/>
      </c>
      <c r="AW100" s="27" t="str">
        <f>IFERROR(RANK(AV100,$AV$6:$AV$200)+COUNTIF($AV$6:AV100,AV100)-1,"")</f>
        <v/>
      </c>
      <c r="AX100" s="27" t="str">
        <f>IFERROR(RANK(AU100,$AU$6:$AU$200)+COUNTIF($AU$6:AU100,AU100)-1,"")</f>
        <v/>
      </c>
    </row>
    <row r="101" spans="22:50" x14ac:dyDescent="0.25">
      <c r="V101" s="40" t="str">
        <f t="shared" si="9"/>
        <v>--</v>
      </c>
      <c r="W101" s="40"/>
      <c r="AT101" s="27"/>
      <c r="AU101" s="34" t="str">
        <f>IF(ISBLANK(AT101),"",SUMIFS(Table1[Amount $],Table1[Amount $],"&lt;"&amp;0,Table1[Merchant],Snapshot!AT101,Table1[Month],Snapshot!$W$4)*-1)</f>
        <v/>
      </c>
      <c r="AV101" s="27" t="str">
        <f>IF(ISBLANK(AT101),"",COUNTIFS(Table1[Merchant],Snapshot!AT101,Table1[Month],Snapshot!$W$4))</f>
        <v/>
      </c>
      <c r="AW101" s="27" t="str">
        <f>IFERROR(RANK(AV101,$AV$6:$AV$200)+COUNTIF($AV$6:AV101,AV101)-1,"")</f>
        <v/>
      </c>
      <c r="AX101" s="27" t="str">
        <f>IFERROR(RANK(AU101,$AU$6:$AU$200)+COUNTIF($AU$6:AU101,AU101)-1,"")</f>
        <v/>
      </c>
    </row>
    <row r="102" spans="22:50" x14ac:dyDescent="0.25">
      <c r="V102" s="40" t="str">
        <f t="shared" si="9"/>
        <v>--</v>
      </c>
      <c r="W102" s="40"/>
      <c r="AT102" s="27"/>
      <c r="AU102" s="34" t="str">
        <f>IF(ISBLANK(AT102),"",SUMIFS(Table1[Amount $],Table1[Amount $],"&lt;"&amp;0,Table1[Merchant],Snapshot!AT102,Table1[Month],Snapshot!$W$4)*-1)</f>
        <v/>
      </c>
      <c r="AV102" s="27" t="str">
        <f>IF(ISBLANK(AT102),"",COUNTIFS(Table1[Merchant],Snapshot!AT102,Table1[Month],Snapshot!$W$4))</f>
        <v/>
      </c>
      <c r="AW102" s="27" t="str">
        <f>IFERROR(RANK(AV102,$AV$6:$AV$200)+COUNTIF($AV$6:AV102,AV102)-1,"")</f>
        <v/>
      </c>
      <c r="AX102" s="27" t="str">
        <f>IFERROR(RANK(AU102,$AU$6:$AU$200)+COUNTIF($AU$6:AU102,AU102)-1,"")</f>
        <v/>
      </c>
    </row>
    <row r="103" spans="22:50" x14ac:dyDescent="0.25">
      <c r="V103" s="40" t="str">
        <f t="shared" si="9"/>
        <v>--</v>
      </c>
      <c r="W103" s="40"/>
      <c r="AT103" s="27"/>
      <c r="AU103" s="34" t="str">
        <f>IF(ISBLANK(AT103),"",SUMIFS(Table1[Amount $],Table1[Amount $],"&lt;"&amp;0,Table1[Merchant],Snapshot!AT103,Table1[Month],Snapshot!$W$4)*-1)</f>
        <v/>
      </c>
      <c r="AV103" s="27" t="str">
        <f>IF(ISBLANK(AT103),"",COUNTIFS(Table1[Merchant],Snapshot!AT103,Table1[Month],Snapshot!$W$4))</f>
        <v/>
      </c>
      <c r="AW103" s="27" t="str">
        <f>IFERROR(RANK(AV103,$AV$6:$AV$200)+COUNTIF($AV$6:AV103,AV103)-1,"")</f>
        <v/>
      </c>
      <c r="AX103" s="27" t="str">
        <f>IFERROR(RANK(AU103,$AU$6:$AU$200)+COUNTIF($AU$6:AU103,AU103)-1,"")</f>
        <v/>
      </c>
    </row>
    <row r="104" spans="22:50" x14ac:dyDescent="0.25">
      <c r="V104" s="40" t="str">
        <f t="shared" si="9"/>
        <v>--</v>
      </c>
      <c r="W104" s="40"/>
      <c r="AT104" s="27"/>
      <c r="AU104" s="34" t="str">
        <f>IF(ISBLANK(AT104),"",SUMIFS(Table1[Amount $],Table1[Amount $],"&lt;"&amp;0,Table1[Merchant],Snapshot!AT104,Table1[Month],Snapshot!$W$4)*-1)</f>
        <v/>
      </c>
      <c r="AV104" s="27" t="str">
        <f>IF(ISBLANK(AT104),"",COUNTIFS(Table1[Merchant],Snapshot!AT104,Table1[Month],Snapshot!$W$4))</f>
        <v/>
      </c>
      <c r="AW104" s="27" t="str">
        <f>IFERROR(RANK(AV104,$AV$6:$AV$200)+COUNTIF($AV$6:AV104,AV104)-1,"")</f>
        <v/>
      </c>
      <c r="AX104" s="27" t="str">
        <f>IFERROR(RANK(AU104,$AU$6:$AU$200)+COUNTIF($AU$6:AU104,AU104)-1,"")</f>
        <v/>
      </c>
    </row>
    <row r="105" spans="22:50" x14ac:dyDescent="0.25">
      <c r="V105" s="40" t="str">
        <f t="shared" si="9"/>
        <v>--</v>
      </c>
      <c r="W105" s="40"/>
      <c r="AT105" s="27"/>
      <c r="AU105" s="34" t="str">
        <f>IF(ISBLANK(AT105),"",SUMIFS(Table1[Amount $],Table1[Amount $],"&lt;"&amp;0,Table1[Merchant],Snapshot!AT105,Table1[Month],Snapshot!$W$4)*-1)</f>
        <v/>
      </c>
      <c r="AV105" s="27" t="str">
        <f>IF(ISBLANK(AT105),"",COUNTIFS(Table1[Merchant],Snapshot!AT105,Table1[Month],Snapshot!$W$4))</f>
        <v/>
      </c>
      <c r="AW105" s="27" t="str">
        <f>IFERROR(RANK(AV105,$AV$6:$AV$200)+COUNTIF($AV$6:AV105,AV105)-1,"")</f>
        <v/>
      </c>
      <c r="AX105" s="27" t="str">
        <f>IFERROR(RANK(AU105,$AU$6:$AU$200)+COUNTIF($AU$6:AU105,AU105)-1,"")</f>
        <v/>
      </c>
    </row>
    <row r="106" spans="22:50" x14ac:dyDescent="0.25">
      <c r="V106" s="40" t="str">
        <f t="shared" ref="V106:V169" si="10">IF(ISBLANK(W106),"--",TEXT(W106,"mmmm")&amp;" "&amp;TEXT(W106,"YYYY"))</f>
        <v>--</v>
      </c>
      <c r="W106" s="40"/>
      <c r="AT106" s="27"/>
      <c r="AU106" s="34" t="str">
        <f>IF(ISBLANK(AT106),"",SUMIFS(Table1[Amount $],Table1[Amount $],"&lt;"&amp;0,Table1[Merchant],Snapshot!AT106,Table1[Month],Snapshot!$W$4)*-1)</f>
        <v/>
      </c>
      <c r="AV106" s="27" t="str">
        <f>IF(ISBLANK(AT106),"",COUNTIFS(Table1[Merchant],Snapshot!AT106,Table1[Month],Snapshot!$W$4))</f>
        <v/>
      </c>
      <c r="AW106" s="27" t="str">
        <f>IFERROR(RANK(AV106,$AV$6:$AV$200)+COUNTIF($AV$6:AV106,AV106)-1,"")</f>
        <v/>
      </c>
      <c r="AX106" s="27" t="str">
        <f>IFERROR(RANK(AU106,$AU$6:$AU$200)+COUNTIF($AU$6:AU106,AU106)-1,"")</f>
        <v/>
      </c>
    </row>
    <row r="107" spans="22:50" x14ac:dyDescent="0.25">
      <c r="V107" s="40" t="str">
        <f t="shared" si="10"/>
        <v>--</v>
      </c>
      <c r="W107" s="40"/>
      <c r="AT107" s="27"/>
      <c r="AU107" s="34" t="str">
        <f>IF(ISBLANK(AT107),"",SUMIFS(Table1[Amount $],Table1[Amount $],"&lt;"&amp;0,Table1[Merchant],Snapshot!AT107,Table1[Month],Snapshot!$W$4)*-1)</f>
        <v/>
      </c>
      <c r="AV107" s="27" t="str">
        <f>IF(ISBLANK(AT107),"",COUNTIFS(Table1[Merchant],Snapshot!AT107,Table1[Month],Snapshot!$W$4))</f>
        <v/>
      </c>
      <c r="AW107" s="27" t="str">
        <f>IFERROR(RANK(AV107,$AV$6:$AV$200)+COUNTIF($AV$6:AV107,AV107)-1,"")</f>
        <v/>
      </c>
      <c r="AX107" s="27" t="str">
        <f>IFERROR(RANK(AU107,$AU$6:$AU$200)+COUNTIF($AU$6:AU107,AU107)-1,"")</f>
        <v/>
      </c>
    </row>
    <row r="108" spans="22:50" x14ac:dyDescent="0.25">
      <c r="V108" s="40" t="str">
        <f t="shared" si="10"/>
        <v>--</v>
      </c>
      <c r="W108" s="40"/>
      <c r="AT108" s="27"/>
      <c r="AU108" s="34" t="str">
        <f>IF(ISBLANK(AT108),"",SUMIFS(Table1[Amount $],Table1[Amount $],"&lt;"&amp;0,Table1[Merchant],Snapshot!AT108,Table1[Month],Snapshot!$W$4)*-1)</f>
        <v/>
      </c>
      <c r="AV108" s="27" t="str">
        <f>IF(ISBLANK(AT108),"",COUNTIFS(Table1[Merchant],Snapshot!AT108,Table1[Month],Snapshot!$W$4))</f>
        <v/>
      </c>
      <c r="AW108" s="27" t="str">
        <f>IFERROR(RANK(AV108,$AV$6:$AV$200)+COUNTIF($AV$6:AV108,AV108)-1,"")</f>
        <v/>
      </c>
      <c r="AX108" s="27" t="str">
        <f>IFERROR(RANK(AU108,$AU$6:$AU$200)+COUNTIF($AU$6:AU108,AU108)-1,"")</f>
        <v/>
      </c>
    </row>
    <row r="109" spans="22:50" x14ac:dyDescent="0.25">
      <c r="V109" s="40" t="str">
        <f t="shared" si="10"/>
        <v>--</v>
      </c>
      <c r="W109" s="40"/>
      <c r="AT109" s="27"/>
      <c r="AU109" s="34" t="str">
        <f>IF(ISBLANK(AT109),"",SUMIFS(Table1[Amount $],Table1[Amount $],"&lt;"&amp;0,Table1[Merchant],Snapshot!AT109,Table1[Month],Snapshot!$W$4)*-1)</f>
        <v/>
      </c>
      <c r="AV109" s="27" t="str">
        <f>IF(ISBLANK(AT109),"",COUNTIFS(Table1[Merchant],Snapshot!AT109,Table1[Month],Snapshot!$W$4))</f>
        <v/>
      </c>
      <c r="AW109" s="27" t="str">
        <f>IFERROR(RANK(AV109,$AV$6:$AV$200)+COUNTIF($AV$6:AV109,AV109)-1,"")</f>
        <v/>
      </c>
      <c r="AX109" s="27" t="str">
        <f>IFERROR(RANK(AU109,$AU$6:$AU$200)+COUNTIF($AU$6:AU109,AU109)-1,"")</f>
        <v/>
      </c>
    </row>
    <row r="110" spans="22:50" x14ac:dyDescent="0.25">
      <c r="V110" s="40" t="str">
        <f t="shared" si="10"/>
        <v>--</v>
      </c>
      <c r="W110" s="40"/>
      <c r="AT110" s="27"/>
      <c r="AU110" s="34" t="str">
        <f>IF(ISBLANK(AT110),"",SUMIFS(Table1[Amount $],Table1[Amount $],"&lt;"&amp;0,Table1[Merchant],Snapshot!AT110,Table1[Month],Snapshot!$W$4)*-1)</f>
        <v/>
      </c>
      <c r="AV110" s="27" t="str">
        <f>IF(ISBLANK(AT110),"",COUNTIFS(Table1[Merchant],Snapshot!AT110,Table1[Month],Snapshot!$W$4))</f>
        <v/>
      </c>
      <c r="AW110" s="27" t="str">
        <f>IFERROR(RANK(AV110,$AV$6:$AV$200)+COUNTIF($AV$6:AV110,AV110)-1,"")</f>
        <v/>
      </c>
      <c r="AX110" s="27" t="str">
        <f>IFERROR(RANK(AU110,$AU$6:$AU$200)+COUNTIF($AU$6:AU110,AU110)-1,"")</f>
        <v/>
      </c>
    </row>
    <row r="111" spans="22:50" x14ac:dyDescent="0.25">
      <c r="V111" s="40" t="str">
        <f t="shared" si="10"/>
        <v>--</v>
      </c>
      <c r="W111" s="40"/>
      <c r="AT111" s="27"/>
      <c r="AU111" s="34" t="str">
        <f>IF(ISBLANK(AT111),"",SUMIFS(Table1[Amount $],Table1[Amount $],"&lt;"&amp;0,Table1[Merchant],Snapshot!AT111,Table1[Month],Snapshot!$W$4)*-1)</f>
        <v/>
      </c>
      <c r="AV111" s="27" t="str">
        <f>IF(ISBLANK(AT111),"",COUNTIFS(Table1[Merchant],Snapshot!AT111,Table1[Month],Snapshot!$W$4))</f>
        <v/>
      </c>
      <c r="AW111" s="27" t="str">
        <f>IFERROR(RANK(AV111,$AV$6:$AV$200)+COUNTIF($AV$6:AV111,AV111)-1,"")</f>
        <v/>
      </c>
      <c r="AX111" s="27" t="str">
        <f>IFERROR(RANK(AU111,$AU$6:$AU$200)+COUNTIF($AU$6:AU111,AU111)-1,"")</f>
        <v/>
      </c>
    </row>
    <row r="112" spans="22:50" x14ac:dyDescent="0.25">
      <c r="V112" s="40" t="str">
        <f t="shared" si="10"/>
        <v>--</v>
      </c>
      <c r="W112" s="40"/>
      <c r="AT112" s="27"/>
      <c r="AU112" s="34" t="str">
        <f>IF(ISBLANK(AT112),"",SUMIFS(Table1[Amount $],Table1[Amount $],"&lt;"&amp;0,Table1[Merchant],Snapshot!AT112,Table1[Month],Snapshot!$W$4)*-1)</f>
        <v/>
      </c>
      <c r="AV112" s="27" t="str">
        <f>IF(ISBLANK(AT112),"",COUNTIFS(Table1[Merchant],Snapshot!AT112,Table1[Month],Snapshot!$W$4))</f>
        <v/>
      </c>
      <c r="AW112" s="27" t="str">
        <f>IFERROR(RANK(AV112,$AV$6:$AV$200)+COUNTIF($AV$6:AV112,AV112)-1,"")</f>
        <v/>
      </c>
      <c r="AX112" s="27" t="str">
        <f>IFERROR(RANK(AU112,$AU$6:$AU$200)+COUNTIF($AU$6:AU112,AU112)-1,"")</f>
        <v/>
      </c>
    </row>
    <row r="113" spans="22:50" x14ac:dyDescent="0.25">
      <c r="V113" s="40" t="str">
        <f t="shared" si="10"/>
        <v>--</v>
      </c>
      <c r="W113" s="40"/>
      <c r="AT113" s="27"/>
      <c r="AU113" s="34" t="str">
        <f>IF(ISBLANK(AT113),"",SUMIFS(Table1[Amount $],Table1[Amount $],"&lt;"&amp;0,Table1[Merchant],Snapshot!AT113,Table1[Month],Snapshot!$W$4)*-1)</f>
        <v/>
      </c>
      <c r="AV113" s="27" t="str">
        <f>IF(ISBLANK(AT113),"",COUNTIFS(Table1[Merchant],Snapshot!AT113,Table1[Month],Snapshot!$W$4))</f>
        <v/>
      </c>
      <c r="AW113" s="27" t="str">
        <f>IFERROR(RANK(AV113,$AV$6:$AV$200)+COUNTIF($AV$6:AV113,AV113)-1,"")</f>
        <v/>
      </c>
      <c r="AX113" s="27" t="str">
        <f>IFERROR(RANK(AU113,$AU$6:$AU$200)+COUNTIF($AU$6:AU113,AU113)-1,"")</f>
        <v/>
      </c>
    </row>
    <row r="114" spans="22:50" x14ac:dyDescent="0.25">
      <c r="V114" s="40" t="str">
        <f t="shared" si="10"/>
        <v>--</v>
      </c>
      <c r="W114" s="40"/>
      <c r="AT114" s="27"/>
      <c r="AU114" s="34" t="str">
        <f>IF(ISBLANK(AT114),"",SUMIFS(Table1[Amount $],Table1[Amount $],"&lt;"&amp;0,Table1[Merchant],Snapshot!AT114,Table1[Month],Snapshot!$W$4)*-1)</f>
        <v/>
      </c>
      <c r="AV114" s="27" t="str">
        <f>IF(ISBLANK(AT114),"",COUNTIFS(Table1[Merchant],Snapshot!AT114,Table1[Month],Snapshot!$W$4))</f>
        <v/>
      </c>
      <c r="AW114" s="27" t="str">
        <f>IFERROR(RANK(AV114,$AV$6:$AV$200)+COUNTIF($AV$6:AV114,AV114)-1,"")</f>
        <v/>
      </c>
      <c r="AX114" s="27" t="str">
        <f>IFERROR(RANK(AU114,$AU$6:$AU$200)+COUNTIF($AU$6:AU114,AU114)-1,"")</f>
        <v/>
      </c>
    </row>
    <row r="115" spans="22:50" x14ac:dyDescent="0.25">
      <c r="V115" s="40" t="str">
        <f t="shared" si="10"/>
        <v>--</v>
      </c>
      <c r="W115" s="40"/>
      <c r="AT115" s="27"/>
      <c r="AU115" s="34" t="str">
        <f>IF(ISBLANK(AT115),"",SUMIFS(Table1[Amount $],Table1[Amount $],"&lt;"&amp;0,Table1[Merchant],Snapshot!AT115,Table1[Month],Snapshot!$W$4)*-1)</f>
        <v/>
      </c>
      <c r="AV115" s="27" t="str">
        <f>IF(ISBLANK(AT115),"",COUNTIFS(Table1[Merchant],Snapshot!AT115,Table1[Month],Snapshot!$W$4))</f>
        <v/>
      </c>
      <c r="AW115" s="27" t="str">
        <f>IFERROR(RANK(AV115,$AV$6:$AV$200)+COUNTIF($AV$6:AV115,AV115)-1,"")</f>
        <v/>
      </c>
      <c r="AX115" s="27" t="str">
        <f>IFERROR(RANK(AU115,$AU$6:$AU$200)+COUNTIF($AU$6:AU115,AU115)-1,"")</f>
        <v/>
      </c>
    </row>
    <row r="116" spans="22:50" x14ac:dyDescent="0.25">
      <c r="V116" s="40" t="str">
        <f t="shared" si="10"/>
        <v>--</v>
      </c>
      <c r="W116" s="40"/>
      <c r="AT116" s="27"/>
      <c r="AU116" s="34" t="str">
        <f>IF(ISBLANK(AT116),"",SUMIFS(Table1[Amount $],Table1[Amount $],"&lt;"&amp;0,Table1[Merchant],Snapshot!AT116,Table1[Month],Snapshot!$W$4)*-1)</f>
        <v/>
      </c>
      <c r="AV116" s="27" t="str">
        <f>IF(ISBLANK(AT116),"",COUNTIFS(Table1[Merchant],Snapshot!AT116,Table1[Month],Snapshot!$W$4))</f>
        <v/>
      </c>
      <c r="AW116" s="27" t="str">
        <f>IFERROR(RANK(AV116,$AV$6:$AV$200)+COUNTIF($AV$6:AV116,AV116)-1,"")</f>
        <v/>
      </c>
      <c r="AX116" s="27" t="str">
        <f>IFERROR(RANK(AU116,$AU$6:$AU$200)+COUNTIF($AU$6:AU116,AU116)-1,"")</f>
        <v/>
      </c>
    </row>
    <row r="117" spans="22:50" x14ac:dyDescent="0.25">
      <c r="V117" s="40" t="str">
        <f t="shared" si="10"/>
        <v>--</v>
      </c>
      <c r="W117" s="40"/>
      <c r="AT117" s="27"/>
      <c r="AU117" s="34" t="str">
        <f>IF(ISBLANK(AT117),"",SUMIFS(Table1[Amount $],Table1[Amount $],"&lt;"&amp;0,Table1[Merchant],Snapshot!AT117,Table1[Month],Snapshot!$W$4)*-1)</f>
        <v/>
      </c>
      <c r="AV117" s="27" t="str">
        <f>IF(ISBLANK(AT117),"",COUNTIFS(Table1[Merchant],Snapshot!AT117,Table1[Month],Snapshot!$W$4))</f>
        <v/>
      </c>
      <c r="AW117" s="27" t="str">
        <f>IFERROR(RANK(AV117,$AV$6:$AV$200)+COUNTIF($AV$6:AV117,AV117)-1,"")</f>
        <v/>
      </c>
      <c r="AX117" s="27" t="str">
        <f>IFERROR(RANK(AU117,$AU$6:$AU$200)+COUNTIF($AU$6:AU117,AU117)-1,"")</f>
        <v/>
      </c>
    </row>
    <row r="118" spans="22:50" x14ac:dyDescent="0.25">
      <c r="V118" s="40" t="str">
        <f t="shared" si="10"/>
        <v>--</v>
      </c>
      <c r="W118" s="40"/>
      <c r="AT118" s="27"/>
      <c r="AU118" s="34" t="str">
        <f>IF(ISBLANK(AT118),"",SUMIFS(Table1[Amount $],Table1[Amount $],"&lt;"&amp;0,Table1[Merchant],Snapshot!AT118,Table1[Month],Snapshot!$W$4)*-1)</f>
        <v/>
      </c>
      <c r="AV118" s="27" t="str">
        <f>IF(ISBLANK(AT118),"",COUNTIFS(Table1[Merchant],Snapshot!AT118,Table1[Month],Snapshot!$W$4))</f>
        <v/>
      </c>
      <c r="AW118" s="27" t="str">
        <f>IFERROR(RANK(AV118,$AV$6:$AV$200)+COUNTIF($AV$6:AV118,AV118)-1,"")</f>
        <v/>
      </c>
      <c r="AX118" s="27" t="str">
        <f>IFERROR(RANK(AU118,$AU$6:$AU$200)+COUNTIF($AU$6:AU118,AU118)-1,"")</f>
        <v/>
      </c>
    </row>
    <row r="119" spans="22:50" x14ac:dyDescent="0.25">
      <c r="V119" s="40" t="str">
        <f t="shared" si="10"/>
        <v>--</v>
      </c>
      <c r="W119" s="40"/>
      <c r="AT119" s="27"/>
      <c r="AU119" s="34" t="str">
        <f>IF(ISBLANK(AT119),"",SUMIFS(Table1[Amount $],Table1[Amount $],"&lt;"&amp;0,Table1[Merchant],Snapshot!AT119,Table1[Month],Snapshot!$W$4)*-1)</f>
        <v/>
      </c>
      <c r="AV119" s="27" t="str">
        <f>IF(ISBLANK(AT119),"",COUNTIFS(Table1[Merchant],Snapshot!AT119,Table1[Month],Snapshot!$W$4))</f>
        <v/>
      </c>
      <c r="AW119" s="27" t="str">
        <f>IFERROR(RANK(AV119,$AV$6:$AV$200)+COUNTIF($AV$6:AV119,AV119)-1,"")</f>
        <v/>
      </c>
      <c r="AX119" s="27" t="str">
        <f>IFERROR(RANK(AU119,$AU$6:$AU$200)+COUNTIF($AU$6:AU119,AU119)-1,"")</f>
        <v/>
      </c>
    </row>
    <row r="120" spans="22:50" x14ac:dyDescent="0.25">
      <c r="V120" s="40" t="str">
        <f t="shared" si="10"/>
        <v>--</v>
      </c>
      <c r="W120" s="40"/>
      <c r="AT120" s="27"/>
      <c r="AU120" s="34" t="str">
        <f>IF(ISBLANK(AT120),"",SUMIFS(Table1[Amount $],Table1[Amount $],"&lt;"&amp;0,Table1[Merchant],Snapshot!AT120,Table1[Month],Snapshot!$W$4)*-1)</f>
        <v/>
      </c>
      <c r="AV120" s="27" t="str">
        <f>IF(ISBLANK(AT120),"",COUNTIFS(Table1[Merchant],Snapshot!AT120,Table1[Month],Snapshot!$W$4))</f>
        <v/>
      </c>
      <c r="AW120" s="27" t="str">
        <f>IFERROR(RANK(AV120,$AV$6:$AV$200)+COUNTIF($AV$6:AV120,AV120)-1,"")</f>
        <v/>
      </c>
      <c r="AX120" s="27" t="str">
        <f>IFERROR(RANK(AU120,$AU$6:$AU$200)+COUNTIF($AU$6:AU120,AU120)-1,"")</f>
        <v/>
      </c>
    </row>
    <row r="121" spans="22:50" x14ac:dyDescent="0.25">
      <c r="V121" s="40" t="str">
        <f t="shared" si="10"/>
        <v>--</v>
      </c>
      <c r="W121" s="40"/>
      <c r="AT121" s="27"/>
      <c r="AU121" s="34" t="str">
        <f>IF(ISBLANK(AT121),"",SUMIFS(Table1[Amount $],Table1[Amount $],"&lt;"&amp;0,Table1[Merchant],Snapshot!AT121,Table1[Month],Snapshot!$W$4)*-1)</f>
        <v/>
      </c>
      <c r="AV121" s="27" t="str">
        <f>IF(ISBLANK(AT121),"",COUNTIFS(Table1[Merchant],Snapshot!AT121,Table1[Month],Snapshot!$W$4))</f>
        <v/>
      </c>
      <c r="AW121" s="27" t="str">
        <f>IFERROR(RANK(AV121,$AV$6:$AV$200)+COUNTIF($AV$6:AV121,AV121)-1,"")</f>
        <v/>
      </c>
      <c r="AX121" s="27" t="str">
        <f>IFERROR(RANK(AU121,$AU$6:$AU$200)+COUNTIF($AU$6:AU121,AU121)-1,"")</f>
        <v/>
      </c>
    </row>
    <row r="122" spans="22:50" x14ac:dyDescent="0.25">
      <c r="V122" s="40" t="str">
        <f t="shared" si="10"/>
        <v>--</v>
      </c>
      <c r="W122" s="40"/>
      <c r="AT122" s="27"/>
      <c r="AU122" s="34" t="str">
        <f>IF(ISBLANK(AT122),"",SUMIFS(Table1[Amount $],Table1[Amount $],"&lt;"&amp;0,Table1[Merchant],Snapshot!AT122,Table1[Month],Snapshot!$W$4)*-1)</f>
        <v/>
      </c>
      <c r="AV122" s="27" t="str">
        <f>IF(ISBLANK(AT122),"",COUNTIFS(Table1[Merchant],Snapshot!AT122,Table1[Month],Snapshot!$W$4))</f>
        <v/>
      </c>
      <c r="AW122" s="27" t="str">
        <f>IFERROR(RANK(AV122,$AV$6:$AV$200)+COUNTIF($AV$6:AV122,AV122)-1,"")</f>
        <v/>
      </c>
      <c r="AX122" s="27" t="str">
        <f>IFERROR(RANK(AU122,$AU$6:$AU$200)+COUNTIF($AU$6:AU122,AU122)-1,"")</f>
        <v/>
      </c>
    </row>
    <row r="123" spans="22:50" x14ac:dyDescent="0.25">
      <c r="V123" s="40" t="str">
        <f t="shared" si="10"/>
        <v>--</v>
      </c>
      <c r="W123" s="40"/>
      <c r="AT123" s="27"/>
      <c r="AU123" s="34" t="str">
        <f>IF(ISBLANK(AT123),"",SUMIFS(Table1[Amount $],Table1[Amount $],"&lt;"&amp;0,Table1[Merchant],Snapshot!AT123,Table1[Month],Snapshot!$W$4)*-1)</f>
        <v/>
      </c>
      <c r="AV123" s="27" t="str">
        <f>IF(ISBLANK(AT123),"",COUNTIFS(Table1[Merchant],Snapshot!AT123,Table1[Month],Snapshot!$W$4))</f>
        <v/>
      </c>
      <c r="AW123" s="27" t="str">
        <f>IFERROR(RANK(AV123,$AV$6:$AV$200)+COUNTIF($AV$6:AV123,AV123)-1,"")</f>
        <v/>
      </c>
      <c r="AX123" s="27" t="str">
        <f>IFERROR(RANK(AU123,$AU$6:$AU$200)+COUNTIF($AU$6:AU123,AU123)-1,"")</f>
        <v/>
      </c>
    </row>
    <row r="124" spans="22:50" x14ac:dyDescent="0.25">
      <c r="V124" s="40" t="str">
        <f t="shared" si="10"/>
        <v>--</v>
      </c>
      <c r="W124" s="40"/>
      <c r="AT124" s="27"/>
      <c r="AU124" s="34" t="str">
        <f>IF(ISBLANK(AT124),"",SUMIFS(Table1[Amount $],Table1[Amount $],"&lt;"&amp;0,Table1[Merchant],Snapshot!AT124,Table1[Month],Snapshot!$W$4)*-1)</f>
        <v/>
      </c>
      <c r="AV124" s="27" t="str">
        <f>IF(ISBLANK(AT124),"",COUNTIFS(Table1[Merchant],Snapshot!AT124,Table1[Month],Snapshot!$W$4))</f>
        <v/>
      </c>
      <c r="AW124" s="27" t="str">
        <f>IFERROR(RANK(AV124,$AV$6:$AV$200)+COUNTIF($AV$6:AV124,AV124)-1,"")</f>
        <v/>
      </c>
      <c r="AX124" s="27" t="str">
        <f>IFERROR(RANK(AU124,$AU$6:$AU$200)+COUNTIF($AU$6:AU124,AU124)-1,"")</f>
        <v/>
      </c>
    </row>
    <row r="125" spans="22:50" x14ac:dyDescent="0.25">
      <c r="V125" s="40" t="str">
        <f t="shared" si="10"/>
        <v>--</v>
      </c>
      <c r="W125" s="40"/>
      <c r="AT125" s="27"/>
      <c r="AU125" s="34" t="str">
        <f>IF(ISBLANK(AT125),"",SUMIFS(Table1[Amount $],Table1[Amount $],"&lt;"&amp;0,Table1[Merchant],Snapshot!AT125,Table1[Month],Snapshot!$W$4)*-1)</f>
        <v/>
      </c>
      <c r="AV125" s="27" t="str">
        <f>IF(ISBLANK(AT125),"",COUNTIFS(Table1[Merchant],Snapshot!AT125,Table1[Month],Snapshot!$W$4))</f>
        <v/>
      </c>
      <c r="AW125" s="27" t="str">
        <f>IFERROR(RANK(AV125,$AV$6:$AV$200)+COUNTIF($AV$6:AV125,AV125)-1,"")</f>
        <v/>
      </c>
      <c r="AX125" s="27" t="str">
        <f>IFERROR(RANK(AU125,$AU$6:$AU$200)+COUNTIF($AU$6:AU125,AU125)-1,"")</f>
        <v/>
      </c>
    </row>
    <row r="126" spans="22:50" x14ac:dyDescent="0.25">
      <c r="V126" s="40" t="str">
        <f t="shared" si="10"/>
        <v>--</v>
      </c>
      <c r="W126" s="40"/>
      <c r="AT126" s="27"/>
      <c r="AU126" s="34" t="str">
        <f>IF(ISBLANK(AT126),"",SUMIFS(Table1[Amount $],Table1[Amount $],"&lt;"&amp;0,Table1[Merchant],Snapshot!AT126,Table1[Month],Snapshot!$W$4)*-1)</f>
        <v/>
      </c>
      <c r="AV126" s="27" t="str">
        <f>IF(ISBLANK(AT126),"",COUNTIFS(Table1[Merchant],Snapshot!AT126,Table1[Month],Snapshot!$W$4))</f>
        <v/>
      </c>
      <c r="AW126" s="27" t="str">
        <f>IFERROR(RANK(AV126,$AV$6:$AV$200)+COUNTIF($AV$6:AV126,AV126)-1,"")</f>
        <v/>
      </c>
      <c r="AX126" s="27" t="str">
        <f>IFERROR(RANK(AU126,$AU$6:$AU$200)+COUNTIF($AU$6:AU126,AU126)-1,"")</f>
        <v/>
      </c>
    </row>
    <row r="127" spans="22:50" x14ac:dyDescent="0.25">
      <c r="V127" s="40" t="str">
        <f t="shared" si="10"/>
        <v>--</v>
      </c>
      <c r="W127" s="40"/>
      <c r="AT127" s="27"/>
      <c r="AU127" s="34" t="str">
        <f>IF(ISBLANK(AT127),"",SUMIFS(Table1[Amount $],Table1[Amount $],"&lt;"&amp;0,Table1[Merchant],Snapshot!AT127,Table1[Month],Snapshot!$W$4)*-1)</f>
        <v/>
      </c>
      <c r="AV127" s="27" t="str">
        <f>IF(ISBLANK(AT127),"",COUNTIFS(Table1[Merchant],Snapshot!AT127,Table1[Month],Snapshot!$W$4))</f>
        <v/>
      </c>
      <c r="AW127" s="27" t="str">
        <f>IFERROR(RANK(AV127,$AV$6:$AV$200)+COUNTIF($AV$6:AV127,AV127)-1,"")</f>
        <v/>
      </c>
      <c r="AX127" s="27" t="str">
        <f>IFERROR(RANK(AU127,$AU$6:$AU$200)+COUNTIF($AU$6:AU127,AU127)-1,"")</f>
        <v/>
      </c>
    </row>
    <row r="128" spans="22:50" x14ac:dyDescent="0.25">
      <c r="V128" s="40" t="str">
        <f t="shared" si="10"/>
        <v>--</v>
      </c>
      <c r="W128" s="40"/>
      <c r="AT128" s="27"/>
      <c r="AU128" s="34" t="str">
        <f>IF(ISBLANK(AT128),"",SUMIFS(Table1[Amount $],Table1[Amount $],"&lt;"&amp;0,Table1[Merchant],Snapshot!AT128,Table1[Month],Snapshot!$W$4)*-1)</f>
        <v/>
      </c>
      <c r="AV128" s="27" t="str">
        <f>IF(ISBLANK(AT128),"",COUNTIFS(Table1[Merchant],Snapshot!AT128,Table1[Month],Snapshot!$W$4))</f>
        <v/>
      </c>
      <c r="AW128" s="27" t="str">
        <f>IFERROR(RANK(AV128,$AV$6:$AV$200)+COUNTIF($AV$6:AV128,AV128)-1,"")</f>
        <v/>
      </c>
      <c r="AX128" s="27" t="str">
        <f>IFERROR(RANK(AU128,$AU$6:$AU$200)+COUNTIF($AU$6:AU128,AU128)-1,"")</f>
        <v/>
      </c>
    </row>
    <row r="129" spans="22:50" x14ac:dyDescent="0.25">
      <c r="V129" s="40" t="str">
        <f t="shared" si="10"/>
        <v>--</v>
      </c>
      <c r="W129" s="40"/>
      <c r="AT129" s="27"/>
      <c r="AU129" s="34" t="str">
        <f>IF(ISBLANK(AT129),"",SUMIFS(Table1[Amount $],Table1[Amount $],"&lt;"&amp;0,Table1[Merchant],Snapshot!AT129,Table1[Month],Snapshot!$W$4)*-1)</f>
        <v/>
      </c>
      <c r="AV129" s="27" t="str">
        <f>IF(ISBLANK(AT129),"",COUNTIFS(Table1[Merchant],Snapshot!AT129,Table1[Month],Snapshot!$W$4))</f>
        <v/>
      </c>
      <c r="AW129" s="27" t="str">
        <f>IFERROR(RANK(AV129,$AV$6:$AV$200)+COUNTIF($AV$6:AV129,AV129)-1,"")</f>
        <v/>
      </c>
      <c r="AX129" s="27" t="str">
        <f>IFERROR(RANK(AU129,$AU$6:$AU$200)+COUNTIF($AU$6:AU129,AU129)-1,"")</f>
        <v/>
      </c>
    </row>
    <row r="130" spans="22:50" x14ac:dyDescent="0.25">
      <c r="V130" s="40" t="str">
        <f t="shared" si="10"/>
        <v>--</v>
      </c>
      <c r="W130" s="40"/>
      <c r="AT130" s="27"/>
      <c r="AU130" s="34" t="str">
        <f>IF(ISBLANK(AT130),"",SUMIFS(Table1[Amount $],Table1[Amount $],"&lt;"&amp;0,Table1[Merchant],Snapshot!AT130,Table1[Month],Snapshot!$W$4)*-1)</f>
        <v/>
      </c>
      <c r="AV130" s="27" t="str">
        <f>IF(ISBLANK(AT130),"",COUNTIFS(Table1[Merchant],Snapshot!AT130,Table1[Month],Snapshot!$W$4))</f>
        <v/>
      </c>
      <c r="AW130" s="27" t="str">
        <f>IFERROR(RANK(AV130,$AV$6:$AV$200)+COUNTIF($AV$6:AV130,AV130)-1,"")</f>
        <v/>
      </c>
      <c r="AX130" s="27" t="str">
        <f>IFERROR(RANK(AU130,$AU$6:$AU$200)+COUNTIF($AU$6:AU130,AU130)-1,"")</f>
        <v/>
      </c>
    </row>
    <row r="131" spans="22:50" x14ac:dyDescent="0.25">
      <c r="V131" s="40" t="str">
        <f t="shared" si="10"/>
        <v>--</v>
      </c>
      <c r="W131" s="40"/>
      <c r="AT131" s="27"/>
      <c r="AU131" s="34" t="str">
        <f>IF(ISBLANK(AT131),"",SUMIFS(Table1[Amount $],Table1[Amount $],"&lt;"&amp;0,Table1[Merchant],Snapshot!AT131,Table1[Month],Snapshot!$W$4)*-1)</f>
        <v/>
      </c>
      <c r="AV131" s="27" t="str">
        <f>IF(ISBLANK(AT131),"",COUNTIFS(Table1[Merchant],Snapshot!AT131,Table1[Month],Snapshot!$W$4))</f>
        <v/>
      </c>
      <c r="AW131" s="27" t="str">
        <f>IFERROR(RANK(AV131,$AV$6:$AV$200)+COUNTIF($AV$6:AV131,AV131)-1,"")</f>
        <v/>
      </c>
      <c r="AX131" s="27" t="str">
        <f>IFERROR(RANK(AU131,$AU$6:$AU$200)+COUNTIF($AU$6:AU131,AU131)-1,"")</f>
        <v/>
      </c>
    </row>
    <row r="132" spans="22:50" x14ac:dyDescent="0.25">
      <c r="V132" s="40" t="str">
        <f t="shared" si="10"/>
        <v>--</v>
      </c>
      <c r="W132" s="40"/>
      <c r="AT132" s="27"/>
      <c r="AU132" s="34" t="str">
        <f>IF(ISBLANK(AT132),"",SUMIFS(Table1[Amount $],Table1[Amount $],"&lt;"&amp;0,Table1[Merchant],Snapshot!AT132,Table1[Month],Snapshot!$W$4)*-1)</f>
        <v/>
      </c>
      <c r="AV132" s="27" t="str">
        <f>IF(ISBLANK(AT132),"",COUNTIFS(Table1[Merchant],Snapshot!AT132,Table1[Month],Snapshot!$W$4))</f>
        <v/>
      </c>
      <c r="AW132" s="27" t="str">
        <f>IFERROR(RANK(AV132,$AV$6:$AV$200)+COUNTIF($AV$6:AV132,AV132)-1,"")</f>
        <v/>
      </c>
      <c r="AX132" s="27" t="str">
        <f>IFERROR(RANK(AU132,$AU$6:$AU$200)+COUNTIF($AU$6:AU132,AU132)-1,"")</f>
        <v/>
      </c>
    </row>
    <row r="133" spans="22:50" x14ac:dyDescent="0.25">
      <c r="V133" s="40" t="str">
        <f t="shared" si="10"/>
        <v>--</v>
      </c>
      <c r="W133" s="40"/>
      <c r="AT133" s="27"/>
      <c r="AU133" s="34" t="str">
        <f>IF(ISBLANK(AT133),"",SUMIFS(Table1[Amount $],Table1[Amount $],"&lt;"&amp;0,Table1[Merchant],Snapshot!AT133,Table1[Month],Snapshot!$W$4)*-1)</f>
        <v/>
      </c>
      <c r="AV133" s="27" t="str">
        <f>IF(ISBLANK(AT133),"",COUNTIFS(Table1[Merchant],Snapshot!AT133,Table1[Month],Snapshot!$W$4))</f>
        <v/>
      </c>
      <c r="AW133" s="27" t="str">
        <f>IFERROR(RANK(AV133,$AV$6:$AV$200)+COUNTIF($AV$6:AV133,AV133)-1,"")</f>
        <v/>
      </c>
      <c r="AX133" s="27" t="str">
        <f>IFERROR(RANK(AU133,$AU$6:$AU$200)+COUNTIF($AU$6:AU133,AU133)-1,"")</f>
        <v/>
      </c>
    </row>
    <row r="134" spans="22:50" x14ac:dyDescent="0.25">
      <c r="V134" s="40" t="str">
        <f t="shared" si="10"/>
        <v>--</v>
      </c>
      <c r="W134" s="40"/>
      <c r="AT134" s="27"/>
      <c r="AU134" s="34" t="str">
        <f>IF(ISBLANK(AT134),"",SUMIFS(Table1[Amount $],Table1[Amount $],"&lt;"&amp;0,Table1[Merchant],Snapshot!AT134,Table1[Month],Snapshot!$W$4)*-1)</f>
        <v/>
      </c>
      <c r="AV134" s="27" t="str">
        <f>IF(ISBLANK(AT134),"",COUNTIFS(Table1[Merchant],Snapshot!AT134,Table1[Month],Snapshot!$W$4))</f>
        <v/>
      </c>
      <c r="AW134" s="27" t="str">
        <f>IFERROR(RANK(AV134,$AV$6:$AV$200)+COUNTIF($AV$6:AV134,AV134)-1,"")</f>
        <v/>
      </c>
      <c r="AX134" s="27" t="str">
        <f>IFERROR(RANK(AU134,$AU$6:$AU$200)+COUNTIF($AU$6:AU134,AU134)-1,"")</f>
        <v/>
      </c>
    </row>
    <row r="135" spans="22:50" x14ac:dyDescent="0.25">
      <c r="V135" s="40" t="str">
        <f t="shared" si="10"/>
        <v>--</v>
      </c>
      <c r="W135" s="40"/>
      <c r="AT135" s="27"/>
      <c r="AU135" s="34" t="str">
        <f>IF(ISBLANK(AT135),"",SUMIFS(Table1[Amount $],Table1[Amount $],"&lt;"&amp;0,Table1[Merchant],Snapshot!AT135,Table1[Month],Snapshot!$W$4)*-1)</f>
        <v/>
      </c>
      <c r="AV135" s="27" t="str">
        <f>IF(ISBLANK(AT135),"",COUNTIFS(Table1[Merchant],Snapshot!AT135,Table1[Month],Snapshot!$W$4))</f>
        <v/>
      </c>
      <c r="AW135" s="27" t="str">
        <f>IFERROR(RANK(AV135,$AV$6:$AV$200)+COUNTIF($AV$6:AV135,AV135)-1,"")</f>
        <v/>
      </c>
      <c r="AX135" s="27" t="str">
        <f>IFERROR(RANK(AU135,$AU$6:$AU$200)+COUNTIF($AU$6:AU135,AU135)-1,"")</f>
        <v/>
      </c>
    </row>
    <row r="136" spans="22:50" x14ac:dyDescent="0.25">
      <c r="V136" s="40" t="str">
        <f t="shared" si="10"/>
        <v>--</v>
      </c>
      <c r="W136" s="40"/>
      <c r="AT136" s="27"/>
      <c r="AU136" s="34" t="str">
        <f>IF(ISBLANK(AT136),"",SUMIFS(Table1[Amount $],Table1[Amount $],"&lt;"&amp;0,Table1[Merchant],Snapshot!AT136,Table1[Month],Snapshot!$W$4)*-1)</f>
        <v/>
      </c>
      <c r="AV136" s="27" t="str">
        <f>IF(ISBLANK(AT136),"",COUNTIFS(Table1[Merchant],Snapshot!AT136,Table1[Month],Snapshot!$W$4))</f>
        <v/>
      </c>
      <c r="AW136" s="27" t="str">
        <f>IFERROR(RANK(AV136,$AV$6:$AV$200)+COUNTIF($AV$6:AV136,AV136)-1,"")</f>
        <v/>
      </c>
      <c r="AX136" s="27" t="str">
        <f>IFERROR(RANK(AU136,$AU$6:$AU$200)+COUNTIF($AU$6:AU136,AU136)-1,"")</f>
        <v/>
      </c>
    </row>
    <row r="137" spans="22:50" x14ac:dyDescent="0.25">
      <c r="V137" s="40" t="str">
        <f t="shared" si="10"/>
        <v>--</v>
      </c>
      <c r="W137" s="40"/>
      <c r="AT137" s="27"/>
      <c r="AU137" s="34" t="str">
        <f>IF(ISBLANK(AT137),"",SUMIFS(Table1[Amount $],Table1[Amount $],"&lt;"&amp;0,Table1[Merchant],Snapshot!AT137,Table1[Month],Snapshot!$W$4)*-1)</f>
        <v/>
      </c>
      <c r="AV137" s="27" t="str">
        <f>IF(ISBLANK(AT137),"",COUNTIFS(Table1[Merchant],Snapshot!AT137,Table1[Month],Snapshot!$W$4))</f>
        <v/>
      </c>
      <c r="AW137" s="27" t="str">
        <f>IFERROR(RANK(AV137,$AV$6:$AV$200)+COUNTIF($AV$6:AV137,AV137)-1,"")</f>
        <v/>
      </c>
      <c r="AX137" s="27" t="str">
        <f>IFERROR(RANK(AU137,$AU$6:$AU$200)+COUNTIF($AU$6:AU137,AU137)-1,"")</f>
        <v/>
      </c>
    </row>
    <row r="138" spans="22:50" x14ac:dyDescent="0.25">
      <c r="V138" s="40" t="str">
        <f t="shared" si="10"/>
        <v>--</v>
      </c>
      <c r="W138" s="40"/>
      <c r="AT138" s="27"/>
      <c r="AU138" s="34" t="str">
        <f>IF(ISBLANK(AT138),"",SUMIFS(Table1[Amount $],Table1[Amount $],"&lt;"&amp;0,Table1[Merchant],Snapshot!AT138,Table1[Month],Snapshot!$W$4)*-1)</f>
        <v/>
      </c>
      <c r="AV138" s="27" t="str">
        <f>IF(ISBLANK(AT138),"",COUNTIFS(Table1[Merchant],Snapshot!AT138,Table1[Month],Snapshot!$W$4))</f>
        <v/>
      </c>
      <c r="AW138" s="27" t="str">
        <f>IFERROR(RANK(AV138,$AV$6:$AV$200)+COUNTIF($AV$6:AV138,AV138)-1,"")</f>
        <v/>
      </c>
      <c r="AX138" s="27" t="str">
        <f>IFERROR(RANK(AU138,$AU$6:$AU$200)+COUNTIF($AU$6:AU138,AU138)-1,"")</f>
        <v/>
      </c>
    </row>
    <row r="139" spans="22:50" x14ac:dyDescent="0.25">
      <c r="V139" s="40" t="str">
        <f t="shared" si="10"/>
        <v>--</v>
      </c>
      <c r="W139" s="40"/>
      <c r="AT139" s="27"/>
      <c r="AU139" s="34" t="str">
        <f>IF(ISBLANK(AT139),"",SUMIFS(Table1[Amount $],Table1[Amount $],"&lt;"&amp;0,Table1[Merchant],Snapshot!AT139,Table1[Month],Snapshot!$W$4)*-1)</f>
        <v/>
      </c>
      <c r="AV139" s="27" t="str">
        <f>IF(ISBLANK(AT139),"",COUNTIFS(Table1[Merchant],Snapshot!AT139,Table1[Month],Snapshot!$W$4))</f>
        <v/>
      </c>
      <c r="AW139" s="27" t="str">
        <f>IFERROR(RANK(AV139,$AV$6:$AV$200)+COUNTIF($AV$6:AV139,AV139)-1,"")</f>
        <v/>
      </c>
      <c r="AX139" s="27" t="str">
        <f>IFERROR(RANK(AU139,$AU$6:$AU$200)+COUNTIF($AU$6:AU139,AU139)-1,"")</f>
        <v/>
      </c>
    </row>
    <row r="140" spans="22:50" x14ac:dyDescent="0.25">
      <c r="V140" s="40" t="str">
        <f t="shared" si="10"/>
        <v>--</v>
      </c>
      <c r="W140" s="40"/>
      <c r="AT140" s="27"/>
      <c r="AU140" s="34" t="str">
        <f>IF(ISBLANK(AT140),"",SUMIFS(Table1[Amount $],Table1[Amount $],"&lt;"&amp;0,Table1[Merchant],Snapshot!AT140,Table1[Month],Snapshot!$W$4)*-1)</f>
        <v/>
      </c>
      <c r="AV140" s="27" t="str">
        <f>IF(ISBLANK(AT140),"",COUNTIFS(Table1[Merchant],Snapshot!AT140,Table1[Month],Snapshot!$W$4))</f>
        <v/>
      </c>
      <c r="AW140" s="27" t="str">
        <f>IFERROR(RANK(AV140,$AV$6:$AV$200)+COUNTIF($AV$6:AV140,AV140)-1,"")</f>
        <v/>
      </c>
      <c r="AX140" s="27" t="str">
        <f>IFERROR(RANK(AU140,$AU$6:$AU$200)+COUNTIF($AU$6:AU140,AU140)-1,"")</f>
        <v/>
      </c>
    </row>
    <row r="141" spans="22:50" x14ac:dyDescent="0.25">
      <c r="V141" s="40" t="str">
        <f t="shared" si="10"/>
        <v>--</v>
      </c>
      <c r="W141" s="40"/>
      <c r="AT141" s="27"/>
      <c r="AU141" s="34" t="str">
        <f>IF(ISBLANK(AT141),"",SUMIFS(Table1[Amount $],Table1[Amount $],"&lt;"&amp;0,Table1[Merchant],Snapshot!AT141,Table1[Month],Snapshot!$W$4)*-1)</f>
        <v/>
      </c>
      <c r="AV141" s="27" t="str">
        <f>IF(ISBLANK(AT141),"",COUNTIFS(Table1[Merchant],Snapshot!AT141,Table1[Month],Snapshot!$W$4))</f>
        <v/>
      </c>
      <c r="AW141" s="27" t="str">
        <f>IFERROR(RANK(AV141,$AV$6:$AV$200)+COUNTIF($AV$6:AV141,AV141)-1,"")</f>
        <v/>
      </c>
      <c r="AX141" s="27" t="str">
        <f>IFERROR(RANK(AU141,$AU$6:$AU$200)+COUNTIF($AU$6:AU141,AU141)-1,"")</f>
        <v/>
      </c>
    </row>
    <row r="142" spans="22:50" x14ac:dyDescent="0.25">
      <c r="V142" s="40" t="str">
        <f t="shared" si="10"/>
        <v>--</v>
      </c>
      <c r="W142" s="40"/>
      <c r="AT142" s="27"/>
      <c r="AU142" s="34" t="str">
        <f>IF(ISBLANK(AT142),"",SUMIFS(Table1[Amount $],Table1[Amount $],"&lt;"&amp;0,Table1[Merchant],Snapshot!AT142,Table1[Month],Snapshot!$W$4)*-1)</f>
        <v/>
      </c>
      <c r="AV142" s="27" t="str">
        <f>IF(ISBLANK(AT142),"",COUNTIFS(Table1[Merchant],Snapshot!AT142,Table1[Month],Snapshot!$W$4))</f>
        <v/>
      </c>
      <c r="AW142" s="27" t="str">
        <f>IFERROR(RANK(AV142,$AV$6:$AV$200)+COUNTIF($AV$6:AV142,AV142)-1,"")</f>
        <v/>
      </c>
      <c r="AX142" s="27" t="str">
        <f>IFERROR(RANK(AU142,$AU$6:$AU$200)+COUNTIF($AU$6:AU142,AU142)-1,"")</f>
        <v/>
      </c>
    </row>
    <row r="143" spans="22:50" x14ac:dyDescent="0.25">
      <c r="V143" s="40" t="str">
        <f t="shared" si="10"/>
        <v>--</v>
      </c>
      <c r="W143" s="40"/>
      <c r="AT143" s="27"/>
      <c r="AU143" s="34" t="str">
        <f>IF(ISBLANK(AT143),"",SUMIFS(Table1[Amount $],Table1[Amount $],"&lt;"&amp;0,Table1[Merchant],Snapshot!AT143,Table1[Month],Snapshot!$W$4)*-1)</f>
        <v/>
      </c>
      <c r="AV143" s="27" t="str">
        <f>IF(ISBLANK(AT143),"",COUNTIFS(Table1[Merchant],Snapshot!AT143,Table1[Month],Snapshot!$W$4))</f>
        <v/>
      </c>
      <c r="AW143" s="27" t="str">
        <f>IFERROR(RANK(AV143,$AV$6:$AV$200)+COUNTIF($AV$6:AV143,AV143)-1,"")</f>
        <v/>
      </c>
      <c r="AX143" s="27" t="str">
        <f>IFERROR(RANK(AU143,$AU$6:$AU$200)+COUNTIF($AU$6:AU143,AU143)-1,"")</f>
        <v/>
      </c>
    </row>
    <row r="144" spans="22:50" x14ac:dyDescent="0.25">
      <c r="V144" s="40" t="str">
        <f t="shared" si="10"/>
        <v>--</v>
      </c>
      <c r="W144" s="40"/>
      <c r="AT144" s="27"/>
      <c r="AU144" s="34" t="str">
        <f>IF(ISBLANK(AT144),"",SUMIFS(Table1[Amount $],Table1[Amount $],"&lt;"&amp;0,Table1[Merchant],Snapshot!AT144,Table1[Month],Snapshot!$W$4)*-1)</f>
        <v/>
      </c>
      <c r="AV144" s="27" t="str">
        <f>IF(ISBLANK(AT144),"",COUNTIFS(Table1[Merchant],Snapshot!AT144,Table1[Month],Snapshot!$W$4))</f>
        <v/>
      </c>
      <c r="AW144" s="27" t="str">
        <f>IFERROR(RANK(AV144,$AV$6:$AV$200)+COUNTIF($AV$6:AV144,AV144)-1,"")</f>
        <v/>
      </c>
      <c r="AX144" s="27" t="str">
        <f>IFERROR(RANK(AU144,$AU$6:$AU$200)+COUNTIF($AU$6:AU144,AU144)-1,"")</f>
        <v/>
      </c>
    </row>
    <row r="145" spans="22:50" x14ac:dyDescent="0.25">
      <c r="V145" s="40" t="str">
        <f t="shared" si="10"/>
        <v>--</v>
      </c>
      <c r="W145" s="40"/>
      <c r="AT145" s="27"/>
      <c r="AU145" s="34" t="str">
        <f>IF(ISBLANK(AT145),"",SUMIFS(Table1[Amount $],Table1[Amount $],"&lt;"&amp;0,Table1[Merchant],Snapshot!AT145,Table1[Month],Snapshot!$W$4)*-1)</f>
        <v/>
      </c>
      <c r="AV145" s="27" t="str">
        <f>IF(ISBLANK(AT145),"",COUNTIFS(Table1[Merchant],Snapshot!AT145,Table1[Month],Snapshot!$W$4))</f>
        <v/>
      </c>
      <c r="AW145" s="27" t="str">
        <f>IFERROR(RANK(AV145,$AV$6:$AV$200)+COUNTIF($AV$6:AV145,AV145)-1,"")</f>
        <v/>
      </c>
      <c r="AX145" s="27" t="str">
        <f>IFERROR(RANK(AU145,$AU$6:$AU$200)+COUNTIF($AU$6:AU145,AU145)-1,"")</f>
        <v/>
      </c>
    </row>
    <row r="146" spans="22:50" x14ac:dyDescent="0.25">
      <c r="V146" s="40" t="str">
        <f t="shared" si="10"/>
        <v>--</v>
      </c>
      <c r="W146" s="40"/>
      <c r="AT146" s="27"/>
      <c r="AU146" s="34" t="str">
        <f>IF(ISBLANK(AT146),"",SUMIFS(Table1[Amount $],Table1[Amount $],"&lt;"&amp;0,Table1[Merchant],Snapshot!AT146,Table1[Month],Snapshot!$W$4)*-1)</f>
        <v/>
      </c>
      <c r="AV146" s="27" t="str">
        <f>IF(ISBLANK(AT146),"",COUNTIFS(Table1[Merchant],Snapshot!AT146,Table1[Month],Snapshot!$W$4))</f>
        <v/>
      </c>
      <c r="AW146" s="27" t="str">
        <f>IFERROR(RANK(AV146,$AV$6:$AV$200)+COUNTIF($AV$6:AV146,AV146)-1,"")</f>
        <v/>
      </c>
      <c r="AX146" s="27" t="str">
        <f>IFERROR(RANK(AU146,$AU$6:$AU$200)+COUNTIF($AU$6:AU146,AU146)-1,"")</f>
        <v/>
      </c>
    </row>
    <row r="147" spans="22:50" x14ac:dyDescent="0.25">
      <c r="V147" s="40" t="str">
        <f t="shared" si="10"/>
        <v>--</v>
      </c>
      <c r="W147" s="40"/>
      <c r="AT147" s="27"/>
      <c r="AU147" s="34" t="str">
        <f>IF(ISBLANK(AT147),"",SUMIFS(Table1[Amount $],Table1[Amount $],"&lt;"&amp;0,Table1[Merchant],Snapshot!AT147,Table1[Month],Snapshot!$W$4)*-1)</f>
        <v/>
      </c>
      <c r="AV147" s="27" t="str">
        <f>IF(ISBLANK(AT147),"",COUNTIFS(Table1[Merchant],Snapshot!AT147,Table1[Month],Snapshot!$W$4))</f>
        <v/>
      </c>
      <c r="AW147" s="27" t="str">
        <f>IFERROR(RANK(AV147,$AV$6:$AV$200)+COUNTIF($AV$6:AV147,AV147)-1,"")</f>
        <v/>
      </c>
      <c r="AX147" s="27" t="str">
        <f>IFERROR(RANK(AU147,$AU$6:$AU$200)+COUNTIF($AU$6:AU147,AU147)-1,"")</f>
        <v/>
      </c>
    </row>
    <row r="148" spans="22:50" x14ac:dyDescent="0.25">
      <c r="V148" s="40" t="str">
        <f t="shared" si="10"/>
        <v>--</v>
      </c>
      <c r="W148" s="40"/>
      <c r="AT148" s="27"/>
      <c r="AU148" s="34" t="str">
        <f>IF(ISBLANK(AT148),"",SUMIFS(Table1[Amount $],Table1[Amount $],"&lt;"&amp;0,Table1[Merchant],Snapshot!AT148,Table1[Month],Snapshot!$W$4)*-1)</f>
        <v/>
      </c>
      <c r="AV148" s="27" t="str">
        <f>IF(ISBLANK(AT148),"",COUNTIFS(Table1[Merchant],Snapshot!AT148,Table1[Month],Snapshot!$W$4))</f>
        <v/>
      </c>
      <c r="AW148" s="27" t="str">
        <f>IFERROR(RANK(AV148,$AV$6:$AV$200)+COUNTIF($AV$6:AV148,AV148)-1,"")</f>
        <v/>
      </c>
      <c r="AX148" s="27" t="str">
        <f>IFERROR(RANK(AU148,$AU$6:$AU$200)+COUNTIF($AU$6:AU148,AU148)-1,"")</f>
        <v/>
      </c>
    </row>
    <row r="149" spans="22:50" x14ac:dyDescent="0.25">
      <c r="V149" s="40" t="str">
        <f t="shared" si="10"/>
        <v>--</v>
      </c>
      <c r="W149" s="40"/>
      <c r="AT149" s="27"/>
      <c r="AU149" s="34" t="str">
        <f>IF(ISBLANK(AT149),"",SUMIFS(Table1[Amount $],Table1[Amount $],"&lt;"&amp;0,Table1[Merchant],Snapshot!AT149,Table1[Month],Snapshot!$W$4)*-1)</f>
        <v/>
      </c>
      <c r="AV149" s="27" t="str">
        <f>IF(ISBLANK(AT149),"",COUNTIFS(Table1[Merchant],Snapshot!AT149,Table1[Month],Snapshot!$W$4))</f>
        <v/>
      </c>
      <c r="AW149" s="27" t="str">
        <f>IFERROR(RANK(AV149,$AV$6:$AV$200)+COUNTIF($AV$6:AV149,AV149)-1,"")</f>
        <v/>
      </c>
      <c r="AX149" s="27" t="str">
        <f>IFERROR(RANK(AU149,$AU$6:$AU$200)+COUNTIF($AU$6:AU149,AU149)-1,"")</f>
        <v/>
      </c>
    </row>
    <row r="150" spans="22:50" x14ac:dyDescent="0.25">
      <c r="V150" s="40" t="str">
        <f t="shared" si="10"/>
        <v>--</v>
      </c>
      <c r="W150" s="40"/>
      <c r="AT150" s="27"/>
      <c r="AU150" s="34" t="str">
        <f>IF(ISBLANK(AT150),"",SUMIFS(Table1[Amount $],Table1[Amount $],"&lt;"&amp;0,Table1[Merchant],Snapshot!AT150,Table1[Month],Snapshot!$W$4)*-1)</f>
        <v/>
      </c>
      <c r="AV150" s="27" t="str">
        <f>IF(ISBLANK(AT150),"",COUNTIFS(Table1[Merchant],Snapshot!AT150,Table1[Month],Snapshot!$W$4))</f>
        <v/>
      </c>
      <c r="AW150" s="27" t="str">
        <f>IFERROR(RANK(AV150,$AV$6:$AV$200)+COUNTIF($AV$6:AV150,AV150)-1,"")</f>
        <v/>
      </c>
      <c r="AX150" s="27" t="str">
        <f>IFERROR(RANK(AU150,$AU$6:$AU$200)+COUNTIF($AU$6:AU150,AU150)-1,"")</f>
        <v/>
      </c>
    </row>
    <row r="151" spans="22:50" x14ac:dyDescent="0.25">
      <c r="V151" s="40" t="str">
        <f t="shared" si="10"/>
        <v>--</v>
      </c>
      <c r="W151" s="40"/>
      <c r="AT151" s="27"/>
      <c r="AU151" s="34" t="str">
        <f>IF(ISBLANK(AT151),"",SUMIFS(Table1[Amount $],Table1[Amount $],"&lt;"&amp;0,Table1[Merchant],Snapshot!AT151,Table1[Month],Snapshot!$W$4)*-1)</f>
        <v/>
      </c>
      <c r="AV151" s="27" t="str">
        <f>IF(ISBLANK(AT151),"",COUNTIFS(Table1[Merchant],Snapshot!AT151,Table1[Month],Snapshot!$W$4))</f>
        <v/>
      </c>
      <c r="AW151" s="27" t="str">
        <f>IFERROR(RANK(AV151,$AV$6:$AV$200)+COUNTIF($AV$6:AV151,AV151)-1,"")</f>
        <v/>
      </c>
      <c r="AX151" s="27" t="str">
        <f>IFERROR(RANK(AU151,$AU$6:$AU$200)+COUNTIF($AU$6:AU151,AU151)-1,"")</f>
        <v/>
      </c>
    </row>
    <row r="152" spans="22:50" x14ac:dyDescent="0.25">
      <c r="V152" s="40" t="str">
        <f t="shared" si="10"/>
        <v>--</v>
      </c>
      <c r="W152" s="40"/>
      <c r="AT152" s="27"/>
      <c r="AU152" s="34" t="str">
        <f>IF(ISBLANK(AT152),"",SUMIFS(Table1[Amount $],Table1[Amount $],"&lt;"&amp;0,Table1[Merchant],Snapshot!AT152,Table1[Month],Snapshot!$W$4)*-1)</f>
        <v/>
      </c>
      <c r="AV152" s="27" t="str">
        <f>IF(ISBLANK(AT152),"",COUNTIFS(Table1[Merchant],Snapshot!AT152,Table1[Month],Snapshot!$W$4))</f>
        <v/>
      </c>
      <c r="AW152" s="27" t="str">
        <f>IFERROR(RANK(AV152,$AV$6:$AV$200)+COUNTIF($AV$6:AV152,AV152)-1,"")</f>
        <v/>
      </c>
      <c r="AX152" s="27" t="str">
        <f>IFERROR(RANK(AU152,$AU$6:$AU$200)+COUNTIF($AU$6:AU152,AU152)-1,"")</f>
        <v/>
      </c>
    </row>
    <row r="153" spans="22:50" x14ac:dyDescent="0.25">
      <c r="V153" s="40" t="str">
        <f t="shared" si="10"/>
        <v>--</v>
      </c>
      <c r="W153" s="40"/>
      <c r="AT153" s="27"/>
      <c r="AU153" s="34" t="str">
        <f>IF(ISBLANK(AT153),"",SUMIFS(Table1[Amount $],Table1[Amount $],"&lt;"&amp;0,Table1[Merchant],Snapshot!AT153,Table1[Month],Snapshot!$W$4)*-1)</f>
        <v/>
      </c>
      <c r="AV153" s="27" t="str">
        <f>IF(ISBLANK(AT153),"",COUNTIFS(Table1[Merchant],Snapshot!AT153,Table1[Month],Snapshot!$W$4))</f>
        <v/>
      </c>
      <c r="AW153" s="27" t="str">
        <f>IFERROR(RANK(AV153,$AV$6:$AV$200)+COUNTIF($AV$6:AV153,AV153)-1,"")</f>
        <v/>
      </c>
      <c r="AX153" s="27" t="str">
        <f>IFERROR(RANK(AU153,$AU$6:$AU$200)+COUNTIF($AU$6:AU153,AU153)-1,"")</f>
        <v/>
      </c>
    </row>
    <row r="154" spans="22:50" x14ac:dyDescent="0.25">
      <c r="V154" s="40" t="str">
        <f t="shared" si="10"/>
        <v>--</v>
      </c>
      <c r="W154" s="40"/>
      <c r="AT154" s="27"/>
      <c r="AU154" s="34" t="str">
        <f>IF(ISBLANK(AT154),"",SUMIFS(Table1[Amount $],Table1[Amount $],"&lt;"&amp;0,Table1[Merchant],Snapshot!AT154,Table1[Month],Snapshot!$W$4)*-1)</f>
        <v/>
      </c>
      <c r="AV154" s="27" t="str">
        <f>IF(ISBLANK(AT154),"",COUNTIFS(Table1[Merchant],Snapshot!AT154,Table1[Month],Snapshot!$W$4))</f>
        <v/>
      </c>
      <c r="AW154" s="27" t="str">
        <f>IFERROR(RANK(AV154,$AV$6:$AV$200)+COUNTIF($AV$6:AV154,AV154)-1,"")</f>
        <v/>
      </c>
      <c r="AX154" s="27" t="str">
        <f>IFERROR(RANK(AU154,$AU$6:$AU$200)+COUNTIF($AU$6:AU154,AU154)-1,"")</f>
        <v/>
      </c>
    </row>
    <row r="155" spans="22:50" x14ac:dyDescent="0.25">
      <c r="V155" s="40" t="str">
        <f t="shared" si="10"/>
        <v>--</v>
      </c>
      <c r="W155" s="40"/>
      <c r="AT155" s="27"/>
      <c r="AU155" s="34" t="str">
        <f>IF(ISBLANK(AT155),"",SUMIFS(Table1[Amount $],Table1[Amount $],"&lt;"&amp;0,Table1[Merchant],Snapshot!AT155,Table1[Month],Snapshot!$W$4)*-1)</f>
        <v/>
      </c>
      <c r="AV155" s="27" t="str">
        <f>IF(ISBLANK(AT155),"",COUNTIFS(Table1[Merchant],Snapshot!AT155,Table1[Month],Snapshot!$W$4))</f>
        <v/>
      </c>
      <c r="AW155" s="27" t="str">
        <f>IFERROR(RANK(AV155,$AV$6:$AV$200)+COUNTIF($AV$6:AV155,AV155)-1,"")</f>
        <v/>
      </c>
      <c r="AX155" s="27" t="str">
        <f>IFERROR(RANK(AU155,$AU$6:$AU$200)+COUNTIF($AU$6:AU155,AU155)-1,"")</f>
        <v/>
      </c>
    </row>
    <row r="156" spans="22:50" x14ac:dyDescent="0.25">
      <c r="V156" s="40" t="str">
        <f t="shared" si="10"/>
        <v>--</v>
      </c>
      <c r="W156" s="40"/>
      <c r="AT156" s="27"/>
      <c r="AU156" s="34" t="str">
        <f>IF(ISBLANK(AT156),"",SUMIFS(Table1[Amount $],Table1[Amount $],"&lt;"&amp;0,Table1[Merchant],Snapshot!AT156,Table1[Month],Snapshot!$W$4)*-1)</f>
        <v/>
      </c>
      <c r="AV156" s="27" t="str">
        <f>IF(ISBLANK(AT156),"",COUNTIFS(Table1[Merchant],Snapshot!AT156,Table1[Month],Snapshot!$W$4))</f>
        <v/>
      </c>
      <c r="AW156" s="27" t="str">
        <f>IFERROR(RANK(AV156,$AV$6:$AV$200)+COUNTIF($AV$6:AV156,AV156)-1,"")</f>
        <v/>
      </c>
      <c r="AX156" s="27" t="str">
        <f>IFERROR(RANK(AU156,$AU$6:$AU$200)+COUNTIF($AU$6:AU156,AU156)-1,"")</f>
        <v/>
      </c>
    </row>
    <row r="157" spans="22:50" x14ac:dyDescent="0.25">
      <c r="V157" s="40" t="str">
        <f t="shared" si="10"/>
        <v>--</v>
      </c>
      <c r="W157" s="40"/>
      <c r="AT157" s="27"/>
      <c r="AU157" s="34" t="str">
        <f>IF(ISBLANK(AT157),"",SUMIFS(Table1[Amount $],Table1[Amount $],"&lt;"&amp;0,Table1[Merchant],Snapshot!AT157,Table1[Month],Snapshot!$W$4)*-1)</f>
        <v/>
      </c>
      <c r="AV157" s="27" t="str">
        <f>IF(ISBLANK(AT157),"",COUNTIFS(Table1[Merchant],Snapshot!AT157,Table1[Month],Snapshot!$W$4))</f>
        <v/>
      </c>
      <c r="AW157" s="27" t="str">
        <f>IFERROR(RANK(AV157,$AV$6:$AV$200)+COUNTIF($AV$6:AV157,AV157)-1,"")</f>
        <v/>
      </c>
      <c r="AX157" s="27" t="str">
        <f>IFERROR(RANK(AU157,$AU$6:$AU$200)+COUNTIF($AU$6:AU157,AU157)-1,"")</f>
        <v/>
      </c>
    </row>
    <row r="158" spans="22:50" x14ac:dyDescent="0.25">
      <c r="V158" s="40" t="str">
        <f t="shared" si="10"/>
        <v>--</v>
      </c>
      <c r="W158" s="40"/>
      <c r="AT158" s="27"/>
      <c r="AU158" s="34" t="str">
        <f>IF(ISBLANK(AT158),"",SUMIFS(Table1[Amount $],Table1[Amount $],"&lt;"&amp;0,Table1[Merchant],Snapshot!AT158,Table1[Month],Snapshot!$W$4)*-1)</f>
        <v/>
      </c>
      <c r="AV158" s="27" t="str">
        <f>IF(ISBLANK(AT158),"",COUNTIFS(Table1[Merchant],Snapshot!AT158,Table1[Month],Snapshot!$W$4))</f>
        <v/>
      </c>
      <c r="AW158" s="27" t="str">
        <f>IFERROR(RANK(AV158,$AV$6:$AV$200)+COUNTIF($AV$6:AV158,AV158)-1,"")</f>
        <v/>
      </c>
      <c r="AX158" s="27" t="str">
        <f>IFERROR(RANK(AU158,$AU$6:$AU$200)+COUNTIF($AU$6:AU158,AU158)-1,"")</f>
        <v/>
      </c>
    </row>
    <row r="159" spans="22:50" x14ac:dyDescent="0.25">
      <c r="V159" s="40" t="str">
        <f t="shared" si="10"/>
        <v>--</v>
      </c>
      <c r="W159" s="40"/>
      <c r="AT159" s="27"/>
      <c r="AU159" s="34" t="str">
        <f>IF(ISBLANK(AT159),"",SUMIFS(Table1[Amount $],Table1[Amount $],"&lt;"&amp;0,Table1[Merchant],Snapshot!AT159,Table1[Month],Snapshot!$W$4)*-1)</f>
        <v/>
      </c>
      <c r="AV159" s="27" t="str">
        <f>IF(ISBLANK(AT159),"",COUNTIFS(Table1[Merchant],Snapshot!AT159,Table1[Month],Snapshot!$W$4))</f>
        <v/>
      </c>
      <c r="AW159" s="27" t="str">
        <f>IFERROR(RANK(AV159,$AV$6:$AV$200)+COUNTIF($AV$6:AV159,AV159)-1,"")</f>
        <v/>
      </c>
      <c r="AX159" s="27" t="str">
        <f>IFERROR(RANK(AU159,$AU$6:$AU$200)+COUNTIF($AU$6:AU159,AU159)-1,"")</f>
        <v/>
      </c>
    </row>
    <row r="160" spans="22:50" x14ac:dyDescent="0.25">
      <c r="V160" s="40" t="str">
        <f t="shared" si="10"/>
        <v>--</v>
      </c>
      <c r="W160" s="40"/>
      <c r="AT160" s="27"/>
      <c r="AU160" s="34" t="str">
        <f>IF(ISBLANK(AT160),"",SUMIFS(Table1[Amount $],Table1[Amount $],"&lt;"&amp;0,Table1[Merchant],Snapshot!AT160,Table1[Month],Snapshot!$W$4)*-1)</f>
        <v/>
      </c>
      <c r="AV160" s="27" t="str">
        <f>IF(ISBLANK(AT160),"",COUNTIFS(Table1[Merchant],Snapshot!AT160,Table1[Month],Snapshot!$W$4))</f>
        <v/>
      </c>
      <c r="AW160" s="27" t="str">
        <f>IFERROR(RANK(AV160,$AV$6:$AV$200)+COUNTIF($AV$6:AV160,AV160)-1,"")</f>
        <v/>
      </c>
      <c r="AX160" s="27" t="str">
        <f>IFERROR(RANK(AU160,$AU$6:$AU$200)+COUNTIF($AU$6:AU160,AU160)-1,"")</f>
        <v/>
      </c>
    </row>
    <row r="161" spans="22:50" x14ac:dyDescent="0.25">
      <c r="V161" s="40" t="str">
        <f t="shared" si="10"/>
        <v>--</v>
      </c>
      <c r="W161" s="40"/>
      <c r="AT161" s="27"/>
      <c r="AU161" s="34" t="str">
        <f>IF(ISBLANK(AT161),"",SUMIFS(Table1[Amount $],Table1[Amount $],"&lt;"&amp;0,Table1[Merchant],Snapshot!AT161,Table1[Month],Snapshot!$W$4)*-1)</f>
        <v/>
      </c>
      <c r="AV161" s="27" t="str">
        <f>IF(ISBLANK(AT161),"",COUNTIFS(Table1[Merchant],Snapshot!AT161,Table1[Month],Snapshot!$W$4))</f>
        <v/>
      </c>
      <c r="AW161" s="27" t="str">
        <f>IFERROR(RANK(AV161,$AV$6:$AV$200)+COUNTIF($AV$6:AV161,AV161)-1,"")</f>
        <v/>
      </c>
      <c r="AX161" s="27" t="str">
        <f>IFERROR(RANK(AU161,$AU$6:$AU$200)+COUNTIF($AU$6:AU161,AU161)-1,"")</f>
        <v/>
      </c>
    </row>
    <row r="162" spans="22:50" x14ac:dyDescent="0.25">
      <c r="V162" s="40" t="str">
        <f t="shared" si="10"/>
        <v>--</v>
      </c>
      <c r="W162" s="40"/>
      <c r="AT162" s="27"/>
      <c r="AU162" s="34" t="str">
        <f>IF(ISBLANK(AT162),"",SUMIFS(Table1[Amount $],Table1[Amount $],"&lt;"&amp;0,Table1[Merchant],Snapshot!AT162,Table1[Month],Snapshot!$W$4)*-1)</f>
        <v/>
      </c>
      <c r="AV162" s="27" t="str">
        <f>IF(ISBLANK(AT162),"",COUNTIFS(Table1[Merchant],Snapshot!AT162,Table1[Month],Snapshot!$W$4))</f>
        <v/>
      </c>
      <c r="AW162" s="27" t="str">
        <f>IFERROR(RANK(AV162,$AV$6:$AV$200)+COUNTIF($AV$6:AV162,AV162)-1,"")</f>
        <v/>
      </c>
      <c r="AX162" s="27" t="str">
        <f>IFERROR(RANK(AU162,$AU$6:$AU$200)+COUNTIF($AU$6:AU162,AU162)-1,"")</f>
        <v/>
      </c>
    </row>
    <row r="163" spans="22:50" x14ac:dyDescent="0.25">
      <c r="V163" s="40" t="str">
        <f t="shared" si="10"/>
        <v>--</v>
      </c>
      <c r="W163" s="40"/>
      <c r="AT163" s="27"/>
      <c r="AU163" s="34" t="str">
        <f>IF(ISBLANK(AT163),"",SUMIFS(Table1[Amount $],Table1[Amount $],"&lt;"&amp;0,Table1[Merchant],Snapshot!AT163,Table1[Month],Snapshot!$W$4)*-1)</f>
        <v/>
      </c>
      <c r="AV163" s="27" t="str">
        <f>IF(ISBLANK(AT163),"",COUNTIFS(Table1[Merchant],Snapshot!AT163,Table1[Month],Snapshot!$W$4))</f>
        <v/>
      </c>
      <c r="AW163" s="27" t="str">
        <f>IFERROR(RANK(AV163,$AV$6:$AV$200)+COUNTIF($AV$6:AV163,AV163)-1,"")</f>
        <v/>
      </c>
      <c r="AX163" s="27" t="str">
        <f>IFERROR(RANK(AU163,$AU$6:$AU$200)+COUNTIF($AU$6:AU163,AU163)-1,"")</f>
        <v/>
      </c>
    </row>
    <row r="164" spans="22:50" x14ac:dyDescent="0.25">
      <c r="V164" s="40" t="str">
        <f t="shared" si="10"/>
        <v>--</v>
      </c>
      <c r="W164" s="40"/>
      <c r="AT164" s="27"/>
      <c r="AU164" s="34" t="str">
        <f>IF(ISBLANK(AT164),"",SUMIFS(Table1[Amount $],Table1[Amount $],"&lt;"&amp;0,Table1[Merchant],Snapshot!AT164,Table1[Month],Snapshot!$W$4)*-1)</f>
        <v/>
      </c>
      <c r="AV164" s="27" t="str">
        <f>IF(ISBLANK(AT164),"",COUNTIFS(Table1[Merchant],Snapshot!AT164,Table1[Month],Snapshot!$W$4))</f>
        <v/>
      </c>
      <c r="AW164" s="27" t="str">
        <f>IFERROR(RANK(AV164,$AV$6:$AV$200)+COUNTIF($AV$6:AV164,AV164)-1,"")</f>
        <v/>
      </c>
      <c r="AX164" s="27" t="str">
        <f>IFERROR(RANK(AU164,$AU$6:$AU$200)+COUNTIF($AU$6:AU164,AU164)-1,"")</f>
        <v/>
      </c>
    </row>
    <row r="165" spans="22:50" x14ac:dyDescent="0.25">
      <c r="V165" s="40" t="str">
        <f t="shared" si="10"/>
        <v>--</v>
      </c>
      <c r="W165" s="40"/>
      <c r="AT165" s="27"/>
      <c r="AU165" s="34" t="str">
        <f>IF(ISBLANK(AT165),"",SUMIFS(Table1[Amount $],Table1[Amount $],"&lt;"&amp;0,Table1[Merchant],Snapshot!AT165,Table1[Month],Snapshot!$W$4)*-1)</f>
        <v/>
      </c>
      <c r="AV165" s="27" t="str">
        <f>IF(ISBLANK(AT165),"",COUNTIFS(Table1[Merchant],Snapshot!AT165,Table1[Month],Snapshot!$W$4))</f>
        <v/>
      </c>
      <c r="AW165" s="27" t="str">
        <f>IFERROR(RANK(AV165,$AV$6:$AV$200)+COUNTIF($AV$6:AV165,AV165)-1,"")</f>
        <v/>
      </c>
      <c r="AX165" s="27" t="str">
        <f>IFERROR(RANK(AU165,$AU$6:$AU$200)+COUNTIF($AU$6:AU165,AU165)-1,"")</f>
        <v/>
      </c>
    </row>
    <row r="166" spans="22:50" x14ac:dyDescent="0.25">
      <c r="V166" s="40" t="str">
        <f t="shared" si="10"/>
        <v>--</v>
      </c>
      <c r="W166" s="40"/>
      <c r="AT166" s="27"/>
      <c r="AU166" s="34" t="str">
        <f>IF(ISBLANK(AT166),"",SUMIFS(Table1[Amount $],Table1[Amount $],"&lt;"&amp;0,Table1[Merchant],Snapshot!AT166,Table1[Month],Snapshot!$W$4)*-1)</f>
        <v/>
      </c>
      <c r="AV166" s="27" t="str">
        <f>IF(ISBLANK(AT166),"",COUNTIFS(Table1[Merchant],Snapshot!AT166,Table1[Month],Snapshot!$W$4))</f>
        <v/>
      </c>
      <c r="AW166" s="27" t="str">
        <f>IFERROR(RANK(AV166,$AV$6:$AV$200)+COUNTIF($AV$6:AV166,AV166)-1,"")</f>
        <v/>
      </c>
      <c r="AX166" s="27" t="str">
        <f>IFERROR(RANK(AU166,$AU$6:$AU$200)+COUNTIF($AU$6:AU166,AU166)-1,"")</f>
        <v/>
      </c>
    </row>
    <row r="167" spans="22:50" x14ac:dyDescent="0.25">
      <c r="V167" s="40" t="str">
        <f t="shared" si="10"/>
        <v>--</v>
      </c>
      <c r="W167" s="40"/>
      <c r="AT167" s="27"/>
      <c r="AU167" s="34" t="str">
        <f>IF(ISBLANK(AT167),"",SUMIFS(Table1[Amount $],Table1[Amount $],"&lt;"&amp;0,Table1[Merchant],Snapshot!AT167,Table1[Month],Snapshot!$W$4)*-1)</f>
        <v/>
      </c>
      <c r="AV167" s="27" t="str">
        <f>IF(ISBLANK(AT167),"",COUNTIFS(Table1[Merchant],Snapshot!AT167,Table1[Month],Snapshot!$W$4))</f>
        <v/>
      </c>
      <c r="AW167" s="27" t="str">
        <f>IFERROR(RANK(AV167,$AV$6:$AV$200)+COUNTIF($AV$6:AV167,AV167)-1,"")</f>
        <v/>
      </c>
      <c r="AX167" s="27" t="str">
        <f>IFERROR(RANK(AU167,$AU$6:$AU$200)+COUNTIF($AU$6:AU167,AU167)-1,"")</f>
        <v/>
      </c>
    </row>
    <row r="168" spans="22:50" x14ac:dyDescent="0.25">
      <c r="V168" s="40" t="str">
        <f t="shared" si="10"/>
        <v>--</v>
      </c>
      <c r="W168" s="40"/>
      <c r="AT168" s="27"/>
      <c r="AU168" s="34" t="str">
        <f>IF(ISBLANK(AT168),"",SUMIFS(Table1[Amount $],Table1[Amount $],"&lt;"&amp;0,Table1[Merchant],Snapshot!AT168,Table1[Month],Snapshot!$W$4)*-1)</f>
        <v/>
      </c>
      <c r="AV168" s="27" t="str">
        <f>IF(ISBLANK(AT168),"",COUNTIFS(Table1[Merchant],Snapshot!AT168,Table1[Month],Snapshot!$W$4))</f>
        <v/>
      </c>
      <c r="AW168" s="27" t="str">
        <f>IFERROR(RANK(AV168,$AV$6:$AV$200)+COUNTIF($AV$6:AV168,AV168)-1,"")</f>
        <v/>
      </c>
      <c r="AX168" s="27" t="str">
        <f>IFERROR(RANK(AU168,$AU$6:$AU$200)+COUNTIF($AU$6:AU168,AU168)-1,"")</f>
        <v/>
      </c>
    </row>
    <row r="169" spans="22:50" x14ac:dyDescent="0.25">
      <c r="V169" s="40" t="str">
        <f t="shared" si="10"/>
        <v>--</v>
      </c>
      <c r="W169" s="40"/>
      <c r="AT169" s="27"/>
      <c r="AU169" s="34" t="str">
        <f>IF(ISBLANK(AT169),"",SUMIFS(Table1[Amount $],Table1[Amount $],"&lt;"&amp;0,Table1[Merchant],Snapshot!AT169,Table1[Month],Snapshot!$W$4)*-1)</f>
        <v/>
      </c>
      <c r="AV169" s="27" t="str">
        <f>IF(ISBLANK(AT169),"",COUNTIFS(Table1[Merchant],Snapshot!AT169,Table1[Month],Snapshot!$W$4))</f>
        <v/>
      </c>
      <c r="AW169" s="27" t="str">
        <f>IFERROR(RANK(AV169,$AV$6:$AV$200)+COUNTIF($AV$6:AV169,AV169)-1,"")</f>
        <v/>
      </c>
      <c r="AX169" s="27" t="str">
        <f>IFERROR(RANK(AU169,$AU$6:$AU$200)+COUNTIF($AU$6:AU169,AU169)-1,"")</f>
        <v/>
      </c>
    </row>
    <row r="170" spans="22:50" x14ac:dyDescent="0.25">
      <c r="V170" s="40" t="str">
        <f t="shared" ref="V170:V199" si="11">IF(ISBLANK(W170),"--",TEXT(W170,"mmmm")&amp;" "&amp;TEXT(W170,"YYYY"))</f>
        <v>--</v>
      </c>
      <c r="W170" s="40"/>
      <c r="AT170" s="27"/>
      <c r="AU170" s="34" t="str">
        <f>IF(ISBLANK(AT170),"",SUMIFS(Table1[Amount $],Table1[Amount $],"&lt;"&amp;0,Table1[Merchant],Snapshot!AT170,Table1[Month],Snapshot!$W$4)*-1)</f>
        <v/>
      </c>
      <c r="AV170" s="27" t="str">
        <f>IF(ISBLANK(AT170),"",COUNTIFS(Table1[Merchant],Snapshot!AT170,Table1[Month],Snapshot!$W$4))</f>
        <v/>
      </c>
      <c r="AW170" s="27" t="str">
        <f>IFERROR(RANK(AV170,$AV$6:$AV$200)+COUNTIF($AV$6:AV170,AV170)-1,"")</f>
        <v/>
      </c>
      <c r="AX170" s="27" t="str">
        <f>IFERROR(RANK(AU170,$AU$6:$AU$200)+COUNTIF($AU$6:AU170,AU170)-1,"")</f>
        <v/>
      </c>
    </row>
    <row r="171" spans="22:50" x14ac:dyDescent="0.25">
      <c r="V171" s="40" t="str">
        <f t="shared" si="11"/>
        <v>--</v>
      </c>
      <c r="W171" s="40"/>
      <c r="AT171" s="27"/>
      <c r="AU171" s="34" t="str">
        <f>IF(ISBLANK(AT171),"",SUMIFS(Table1[Amount $],Table1[Amount $],"&lt;"&amp;0,Table1[Merchant],Snapshot!AT171,Table1[Month],Snapshot!$W$4)*-1)</f>
        <v/>
      </c>
      <c r="AV171" s="27" t="str">
        <f>IF(ISBLANK(AT171),"",COUNTIFS(Table1[Merchant],Snapshot!AT171,Table1[Month],Snapshot!$W$4))</f>
        <v/>
      </c>
      <c r="AW171" s="27" t="str">
        <f>IFERROR(RANK(AV171,$AV$6:$AV$200)+COUNTIF($AV$6:AV171,AV171)-1,"")</f>
        <v/>
      </c>
      <c r="AX171" s="27" t="str">
        <f>IFERROR(RANK(AU171,$AU$6:$AU$200)+COUNTIF($AU$6:AU171,AU171)-1,"")</f>
        <v/>
      </c>
    </row>
    <row r="172" spans="22:50" x14ac:dyDescent="0.25">
      <c r="V172" s="40" t="str">
        <f t="shared" si="11"/>
        <v>--</v>
      </c>
      <c r="W172" s="40"/>
      <c r="AT172" s="27"/>
      <c r="AU172" s="34" t="str">
        <f>IF(ISBLANK(AT172),"",SUMIFS(Table1[Amount $],Table1[Amount $],"&lt;"&amp;0,Table1[Merchant],Snapshot!AT172,Table1[Month],Snapshot!$W$4)*-1)</f>
        <v/>
      </c>
      <c r="AV172" s="27" t="str">
        <f>IF(ISBLANK(AT172),"",COUNTIFS(Table1[Merchant],Snapshot!AT172,Table1[Month],Snapshot!$W$4))</f>
        <v/>
      </c>
      <c r="AW172" s="27" t="str">
        <f>IFERROR(RANK(AV172,$AV$6:$AV$200)+COUNTIF($AV$6:AV172,AV172)-1,"")</f>
        <v/>
      </c>
      <c r="AX172" s="27" t="str">
        <f>IFERROR(RANK(AU172,$AU$6:$AU$200)+COUNTIF($AU$6:AU172,AU172)-1,"")</f>
        <v/>
      </c>
    </row>
    <row r="173" spans="22:50" x14ac:dyDescent="0.25">
      <c r="V173" s="40" t="str">
        <f t="shared" si="11"/>
        <v>--</v>
      </c>
      <c r="W173" s="40"/>
      <c r="AT173" s="27"/>
      <c r="AU173" s="34" t="str">
        <f>IF(ISBLANK(AT173),"",SUMIFS(Table1[Amount $],Table1[Amount $],"&lt;"&amp;0,Table1[Merchant],Snapshot!AT173,Table1[Month],Snapshot!$W$4)*-1)</f>
        <v/>
      </c>
      <c r="AV173" s="27" t="str">
        <f>IF(ISBLANK(AT173),"",COUNTIFS(Table1[Merchant],Snapshot!AT173,Table1[Month],Snapshot!$W$4))</f>
        <v/>
      </c>
      <c r="AW173" s="27" t="str">
        <f>IFERROR(RANK(AV173,$AV$6:$AV$200)+COUNTIF($AV$6:AV173,AV173)-1,"")</f>
        <v/>
      </c>
      <c r="AX173" s="27" t="str">
        <f>IFERROR(RANK(AU173,$AU$6:$AU$200)+COUNTIF($AU$6:AU173,AU173)-1,"")</f>
        <v/>
      </c>
    </row>
    <row r="174" spans="22:50" x14ac:dyDescent="0.25">
      <c r="V174" s="40" t="str">
        <f t="shared" si="11"/>
        <v>--</v>
      </c>
      <c r="W174" s="40"/>
      <c r="AT174" s="27"/>
      <c r="AU174" s="34" t="str">
        <f>IF(ISBLANK(AT174),"",SUMIFS(Table1[Amount $],Table1[Amount $],"&lt;"&amp;0,Table1[Merchant],Snapshot!AT174,Table1[Month],Snapshot!$W$4)*-1)</f>
        <v/>
      </c>
      <c r="AV174" s="27" t="str">
        <f>IF(ISBLANK(AT174),"",COUNTIFS(Table1[Merchant],Snapshot!AT174,Table1[Month],Snapshot!$W$4))</f>
        <v/>
      </c>
      <c r="AW174" s="27" t="str">
        <f>IFERROR(RANK(AV174,$AV$6:$AV$200)+COUNTIF($AV$6:AV174,AV174)-1,"")</f>
        <v/>
      </c>
      <c r="AX174" s="27" t="str">
        <f>IFERROR(RANK(AU174,$AU$6:$AU$200)+COUNTIF($AU$6:AU174,AU174)-1,"")</f>
        <v/>
      </c>
    </row>
    <row r="175" spans="22:50" x14ac:dyDescent="0.25">
      <c r="V175" s="40" t="str">
        <f t="shared" si="11"/>
        <v>--</v>
      </c>
      <c r="W175" s="40"/>
      <c r="AT175" s="27"/>
      <c r="AU175" s="34" t="str">
        <f>IF(ISBLANK(AT175),"",SUMIFS(Table1[Amount $],Table1[Amount $],"&lt;"&amp;0,Table1[Merchant],Snapshot!AT175,Table1[Month],Snapshot!$W$4)*-1)</f>
        <v/>
      </c>
      <c r="AV175" s="27" t="str">
        <f>IF(ISBLANK(AT175),"",COUNTIFS(Table1[Merchant],Snapshot!AT175,Table1[Month],Snapshot!$W$4))</f>
        <v/>
      </c>
      <c r="AW175" s="27" t="str">
        <f>IFERROR(RANK(AV175,$AV$6:$AV$200)+COUNTIF($AV$6:AV175,AV175)-1,"")</f>
        <v/>
      </c>
      <c r="AX175" s="27" t="str">
        <f>IFERROR(RANK(AU175,$AU$6:$AU$200)+COUNTIF($AU$6:AU175,AU175)-1,"")</f>
        <v/>
      </c>
    </row>
    <row r="176" spans="22:50" x14ac:dyDescent="0.25">
      <c r="V176" s="40" t="str">
        <f t="shared" si="11"/>
        <v>--</v>
      </c>
      <c r="W176" s="40"/>
      <c r="AT176" s="27"/>
      <c r="AU176" s="34" t="str">
        <f>IF(ISBLANK(AT176),"",SUMIFS(Table1[Amount $],Table1[Amount $],"&lt;"&amp;0,Table1[Merchant],Snapshot!AT176,Table1[Month],Snapshot!$W$4)*-1)</f>
        <v/>
      </c>
      <c r="AV176" s="27" t="str">
        <f>IF(ISBLANK(AT176),"",COUNTIFS(Table1[Merchant],Snapshot!AT176,Table1[Month],Snapshot!$W$4))</f>
        <v/>
      </c>
      <c r="AW176" s="27" t="str">
        <f>IFERROR(RANK(AV176,$AV$6:$AV$200)+COUNTIF($AV$6:AV176,AV176)-1,"")</f>
        <v/>
      </c>
      <c r="AX176" s="27" t="str">
        <f>IFERROR(RANK(AU176,$AU$6:$AU$200)+COUNTIF($AU$6:AU176,AU176)-1,"")</f>
        <v/>
      </c>
    </row>
    <row r="177" spans="22:50" x14ac:dyDescent="0.25">
      <c r="V177" s="40" t="str">
        <f t="shared" si="11"/>
        <v>--</v>
      </c>
      <c r="W177" s="40"/>
      <c r="AT177" s="27"/>
      <c r="AU177" s="34" t="str">
        <f>IF(ISBLANK(AT177),"",SUMIFS(Table1[Amount $],Table1[Amount $],"&lt;"&amp;0,Table1[Merchant],Snapshot!AT177,Table1[Month],Snapshot!$W$4)*-1)</f>
        <v/>
      </c>
      <c r="AV177" s="27" t="str">
        <f>IF(ISBLANK(AT177),"",COUNTIFS(Table1[Merchant],Snapshot!AT177,Table1[Month],Snapshot!$W$4))</f>
        <v/>
      </c>
      <c r="AW177" s="27" t="str">
        <f>IFERROR(RANK(AV177,$AV$6:$AV$200)+COUNTIF($AV$6:AV177,AV177)-1,"")</f>
        <v/>
      </c>
      <c r="AX177" s="27" t="str">
        <f>IFERROR(RANK(AU177,$AU$6:$AU$200)+COUNTIF($AU$6:AU177,AU177)-1,"")</f>
        <v/>
      </c>
    </row>
    <row r="178" spans="22:50" x14ac:dyDescent="0.25">
      <c r="V178" s="40" t="str">
        <f t="shared" si="11"/>
        <v>--</v>
      </c>
      <c r="W178" s="40"/>
      <c r="AT178" s="27"/>
      <c r="AU178" s="34" t="str">
        <f>IF(ISBLANK(AT178),"",SUMIFS(Table1[Amount $],Table1[Amount $],"&lt;"&amp;0,Table1[Merchant],Snapshot!AT178,Table1[Month],Snapshot!$W$4)*-1)</f>
        <v/>
      </c>
      <c r="AV178" s="27" t="str">
        <f>IF(ISBLANK(AT178),"",COUNTIFS(Table1[Merchant],Snapshot!AT178,Table1[Month],Snapshot!$W$4))</f>
        <v/>
      </c>
      <c r="AW178" s="27" t="str">
        <f>IFERROR(RANK(AV178,$AV$6:$AV$200)+COUNTIF($AV$6:AV178,AV178)-1,"")</f>
        <v/>
      </c>
      <c r="AX178" s="27" t="str">
        <f>IFERROR(RANK(AU178,$AU$6:$AU$200)+COUNTIF($AU$6:AU178,AU178)-1,"")</f>
        <v/>
      </c>
    </row>
    <row r="179" spans="22:50" x14ac:dyDescent="0.25">
      <c r="V179" s="40" t="str">
        <f t="shared" si="11"/>
        <v>--</v>
      </c>
      <c r="W179" s="40"/>
      <c r="AT179" s="27"/>
      <c r="AU179" s="34" t="str">
        <f>IF(ISBLANK(AT179),"",SUMIFS(Table1[Amount $],Table1[Amount $],"&lt;"&amp;0,Table1[Merchant],Snapshot!AT179,Table1[Month],Snapshot!$W$4)*-1)</f>
        <v/>
      </c>
      <c r="AV179" s="27" t="str">
        <f>IF(ISBLANK(AT179),"",COUNTIFS(Table1[Merchant],Snapshot!AT179,Table1[Month],Snapshot!$W$4))</f>
        <v/>
      </c>
      <c r="AW179" s="27" t="str">
        <f>IFERROR(RANK(AV179,$AV$6:$AV$200)+COUNTIF($AV$6:AV179,AV179)-1,"")</f>
        <v/>
      </c>
      <c r="AX179" s="27" t="str">
        <f>IFERROR(RANK(AU179,$AU$6:$AU$200)+COUNTIF($AU$6:AU179,AU179)-1,"")</f>
        <v/>
      </c>
    </row>
    <row r="180" spans="22:50" x14ac:dyDescent="0.25">
      <c r="V180" s="40" t="str">
        <f t="shared" si="11"/>
        <v>--</v>
      </c>
      <c r="W180" s="40"/>
      <c r="AT180" s="27"/>
      <c r="AU180" s="34" t="str">
        <f>IF(ISBLANK(AT180),"",SUMIFS(Table1[Amount $],Table1[Amount $],"&lt;"&amp;0,Table1[Merchant],Snapshot!AT180,Table1[Month],Snapshot!$W$4)*-1)</f>
        <v/>
      </c>
      <c r="AV180" s="27" t="str">
        <f>IF(ISBLANK(AT180),"",COUNTIFS(Table1[Merchant],Snapshot!AT180,Table1[Month],Snapshot!$W$4))</f>
        <v/>
      </c>
      <c r="AW180" s="27" t="str">
        <f>IFERROR(RANK(AV180,$AV$6:$AV$200)+COUNTIF($AV$6:AV180,AV180)-1,"")</f>
        <v/>
      </c>
      <c r="AX180" s="27" t="str">
        <f>IFERROR(RANK(AU180,$AU$6:$AU$200)+COUNTIF($AU$6:AU180,AU180)-1,"")</f>
        <v/>
      </c>
    </row>
    <row r="181" spans="22:50" x14ac:dyDescent="0.25">
      <c r="V181" s="40" t="str">
        <f t="shared" si="11"/>
        <v>--</v>
      </c>
      <c r="W181" s="40"/>
      <c r="AT181" s="27"/>
      <c r="AU181" s="34" t="str">
        <f>IF(ISBLANK(AT181),"",SUMIFS(Table1[Amount $],Table1[Amount $],"&lt;"&amp;0,Table1[Merchant],Snapshot!AT181,Table1[Month],Snapshot!$W$4)*-1)</f>
        <v/>
      </c>
      <c r="AV181" s="27" t="str">
        <f>IF(ISBLANK(AT181),"",COUNTIFS(Table1[Merchant],Snapshot!AT181,Table1[Month],Snapshot!$W$4))</f>
        <v/>
      </c>
      <c r="AW181" s="27" t="str">
        <f>IFERROR(RANK(AV181,$AV$6:$AV$200)+COUNTIF($AV$6:AV181,AV181)-1,"")</f>
        <v/>
      </c>
      <c r="AX181" s="27" t="str">
        <f>IFERROR(RANK(AU181,$AU$6:$AU$200)+COUNTIF($AU$6:AU181,AU181)-1,"")</f>
        <v/>
      </c>
    </row>
    <row r="182" spans="22:50" x14ac:dyDescent="0.25">
      <c r="V182" s="40" t="str">
        <f t="shared" si="11"/>
        <v>--</v>
      </c>
      <c r="W182" s="40"/>
      <c r="AT182" s="27"/>
      <c r="AU182" s="34" t="str">
        <f>IF(ISBLANK(AT182),"",SUMIFS(Table1[Amount $],Table1[Amount $],"&lt;"&amp;0,Table1[Merchant],Snapshot!AT182,Table1[Month],Snapshot!$W$4)*-1)</f>
        <v/>
      </c>
      <c r="AV182" s="27" t="str">
        <f>IF(ISBLANK(AT182),"",COUNTIFS(Table1[Merchant],Snapshot!AT182,Table1[Month],Snapshot!$W$4))</f>
        <v/>
      </c>
      <c r="AW182" s="27" t="str">
        <f>IFERROR(RANK(AV182,$AV$6:$AV$200)+COUNTIF($AV$6:AV182,AV182)-1,"")</f>
        <v/>
      </c>
      <c r="AX182" s="27" t="str">
        <f>IFERROR(RANK(AU182,$AU$6:$AU$200)+COUNTIF($AU$6:AU182,AU182)-1,"")</f>
        <v/>
      </c>
    </row>
    <row r="183" spans="22:50" x14ac:dyDescent="0.25">
      <c r="V183" s="40" t="str">
        <f t="shared" si="11"/>
        <v>--</v>
      </c>
      <c r="W183" s="40"/>
      <c r="AT183" s="27"/>
      <c r="AU183" s="34" t="str">
        <f>IF(ISBLANK(AT183),"",SUMIFS(Table1[Amount $],Table1[Amount $],"&lt;"&amp;0,Table1[Merchant],Snapshot!AT183,Table1[Month],Snapshot!$W$4)*-1)</f>
        <v/>
      </c>
      <c r="AV183" s="27" t="str">
        <f>IF(ISBLANK(AT183),"",COUNTIFS(Table1[Merchant],Snapshot!AT183,Table1[Month],Snapshot!$W$4))</f>
        <v/>
      </c>
      <c r="AW183" s="27" t="str">
        <f>IFERROR(RANK(AV183,$AV$6:$AV$200)+COUNTIF($AV$6:AV183,AV183)-1,"")</f>
        <v/>
      </c>
      <c r="AX183" s="27" t="str">
        <f>IFERROR(RANK(AU183,$AU$6:$AU$200)+COUNTIF($AU$6:AU183,AU183)-1,"")</f>
        <v/>
      </c>
    </row>
    <row r="184" spans="22:50" x14ac:dyDescent="0.25">
      <c r="V184" s="40" t="str">
        <f t="shared" si="11"/>
        <v>--</v>
      </c>
      <c r="W184" s="40"/>
      <c r="AT184" s="27"/>
      <c r="AU184" s="34" t="str">
        <f>IF(ISBLANK(AT184),"",SUMIFS(Table1[Amount $],Table1[Amount $],"&lt;"&amp;0,Table1[Merchant],Snapshot!AT184,Table1[Month],Snapshot!$W$4)*-1)</f>
        <v/>
      </c>
      <c r="AV184" s="27" t="str">
        <f>IF(ISBLANK(AT184),"",COUNTIFS(Table1[Merchant],Snapshot!AT184,Table1[Month],Snapshot!$W$4))</f>
        <v/>
      </c>
      <c r="AW184" s="27" t="str">
        <f>IFERROR(RANK(AV184,$AV$6:$AV$200)+COUNTIF($AV$6:AV184,AV184)-1,"")</f>
        <v/>
      </c>
      <c r="AX184" s="27" t="str">
        <f>IFERROR(RANK(AU184,$AU$6:$AU$200)+COUNTIF($AU$6:AU184,AU184)-1,"")</f>
        <v/>
      </c>
    </row>
    <row r="185" spans="22:50" x14ac:dyDescent="0.25">
      <c r="V185" s="40" t="str">
        <f t="shared" si="11"/>
        <v>--</v>
      </c>
      <c r="W185" s="40"/>
      <c r="AT185" s="27"/>
      <c r="AU185" s="34" t="str">
        <f>IF(ISBLANK(AT185),"",SUMIFS(Table1[Amount $],Table1[Amount $],"&lt;"&amp;0,Table1[Merchant],Snapshot!AT185,Table1[Month],Snapshot!$W$4)*-1)</f>
        <v/>
      </c>
      <c r="AV185" s="27" t="str">
        <f>IF(ISBLANK(AT185),"",COUNTIFS(Table1[Merchant],Snapshot!AT185,Table1[Month],Snapshot!$W$4))</f>
        <v/>
      </c>
      <c r="AW185" s="27" t="str">
        <f>IFERROR(RANK(AV185,$AV$6:$AV$200)+COUNTIF($AV$6:AV185,AV185)-1,"")</f>
        <v/>
      </c>
      <c r="AX185" s="27" t="str">
        <f>IFERROR(RANK(AU185,$AU$6:$AU$200)+COUNTIF($AU$6:AU185,AU185)-1,"")</f>
        <v/>
      </c>
    </row>
    <row r="186" spans="22:50" x14ac:dyDescent="0.25">
      <c r="V186" s="40" t="str">
        <f t="shared" si="11"/>
        <v>--</v>
      </c>
      <c r="W186" s="40"/>
      <c r="AT186" s="27"/>
      <c r="AU186" s="34" t="str">
        <f>IF(ISBLANK(AT186),"",SUMIFS(Table1[Amount $],Table1[Amount $],"&lt;"&amp;0,Table1[Merchant],Snapshot!AT186,Table1[Month],Snapshot!$W$4)*-1)</f>
        <v/>
      </c>
      <c r="AV186" s="27" t="str">
        <f>IF(ISBLANK(AT186),"",COUNTIFS(Table1[Merchant],Snapshot!AT186,Table1[Month],Snapshot!$W$4))</f>
        <v/>
      </c>
      <c r="AW186" s="27" t="str">
        <f>IFERROR(RANK(AV186,$AV$6:$AV$200)+COUNTIF($AV$6:AV186,AV186)-1,"")</f>
        <v/>
      </c>
      <c r="AX186" s="27" t="str">
        <f>IFERROR(RANK(AU186,$AU$6:$AU$200)+COUNTIF($AU$6:AU186,AU186)-1,"")</f>
        <v/>
      </c>
    </row>
    <row r="187" spans="22:50" x14ac:dyDescent="0.25">
      <c r="V187" s="40" t="str">
        <f t="shared" si="11"/>
        <v>--</v>
      </c>
      <c r="W187" s="40"/>
      <c r="AT187" s="27"/>
      <c r="AU187" s="34" t="str">
        <f>IF(ISBLANK(AT187),"",SUMIFS(Table1[Amount $],Table1[Amount $],"&lt;"&amp;0,Table1[Merchant],Snapshot!AT187,Table1[Month],Snapshot!$W$4)*-1)</f>
        <v/>
      </c>
      <c r="AV187" s="27" t="str">
        <f>IF(ISBLANK(AT187),"",COUNTIFS(Table1[Merchant],Snapshot!AT187,Table1[Month],Snapshot!$W$4))</f>
        <v/>
      </c>
      <c r="AW187" s="27" t="str">
        <f>IFERROR(RANK(AV187,$AV$6:$AV$200)+COUNTIF($AV$6:AV187,AV187)-1,"")</f>
        <v/>
      </c>
      <c r="AX187" s="27" t="str">
        <f>IFERROR(RANK(AU187,$AU$6:$AU$200)+COUNTIF($AU$6:AU187,AU187)-1,"")</f>
        <v/>
      </c>
    </row>
    <row r="188" spans="22:50" x14ac:dyDescent="0.25">
      <c r="V188" s="40" t="str">
        <f t="shared" si="11"/>
        <v>--</v>
      </c>
      <c r="W188" s="40"/>
      <c r="AT188" s="27"/>
      <c r="AU188" s="34" t="str">
        <f>IF(ISBLANK(AT188),"",SUMIFS(Table1[Amount $],Table1[Amount $],"&lt;"&amp;0,Table1[Merchant],Snapshot!AT188,Table1[Month],Snapshot!$W$4)*-1)</f>
        <v/>
      </c>
      <c r="AV188" s="27" t="str">
        <f>IF(ISBLANK(AT188),"",COUNTIFS(Table1[Merchant],Snapshot!AT188,Table1[Month],Snapshot!$W$4))</f>
        <v/>
      </c>
      <c r="AW188" s="27" t="str">
        <f>IFERROR(RANK(AV188,$AV$6:$AV$200)+COUNTIF($AV$6:AV188,AV188)-1,"")</f>
        <v/>
      </c>
      <c r="AX188" s="27" t="str">
        <f>IFERROR(RANK(AU188,$AU$6:$AU$200)+COUNTIF($AU$6:AU188,AU188)-1,"")</f>
        <v/>
      </c>
    </row>
    <row r="189" spans="22:50" x14ac:dyDescent="0.25">
      <c r="V189" s="40" t="str">
        <f t="shared" si="11"/>
        <v>--</v>
      </c>
      <c r="W189" s="40"/>
      <c r="AT189" s="27"/>
      <c r="AU189" s="34" t="str">
        <f>IF(ISBLANK(AT189),"",SUMIFS(Table1[Amount $],Table1[Amount $],"&lt;"&amp;0,Table1[Merchant],Snapshot!AT189,Table1[Month],Snapshot!$W$4)*-1)</f>
        <v/>
      </c>
      <c r="AV189" s="27" t="str">
        <f>IF(ISBLANK(AT189),"",COUNTIFS(Table1[Merchant],Snapshot!AT189,Table1[Month],Snapshot!$W$4))</f>
        <v/>
      </c>
      <c r="AW189" s="27" t="str">
        <f>IFERROR(RANK(AV189,$AV$6:$AV$200)+COUNTIF($AV$6:AV189,AV189)-1,"")</f>
        <v/>
      </c>
      <c r="AX189" s="27" t="str">
        <f>IFERROR(RANK(AU189,$AU$6:$AU$200)+COUNTIF($AU$6:AU189,AU189)-1,"")</f>
        <v/>
      </c>
    </row>
    <row r="190" spans="22:50" x14ac:dyDescent="0.25">
      <c r="V190" s="40" t="str">
        <f t="shared" si="11"/>
        <v>--</v>
      </c>
      <c r="W190" s="40"/>
      <c r="AT190" s="27"/>
      <c r="AU190" s="34" t="str">
        <f>IF(ISBLANK(AT190),"",SUMIFS(Table1[Amount $],Table1[Amount $],"&lt;"&amp;0,Table1[Merchant],Snapshot!AT190,Table1[Month],Snapshot!$W$4)*-1)</f>
        <v/>
      </c>
      <c r="AV190" s="27" t="str">
        <f>IF(ISBLANK(AT190),"",COUNTIFS(Table1[Merchant],Snapshot!AT190,Table1[Month],Snapshot!$W$4))</f>
        <v/>
      </c>
      <c r="AW190" s="27" t="str">
        <f>IFERROR(RANK(AV190,$AV$6:$AV$200)+COUNTIF($AV$6:AV190,AV190)-1,"")</f>
        <v/>
      </c>
      <c r="AX190" s="27" t="str">
        <f>IFERROR(RANK(AU190,$AU$6:$AU$200)+COUNTIF($AU$6:AU190,AU190)-1,"")</f>
        <v/>
      </c>
    </row>
    <row r="191" spans="22:50" x14ac:dyDescent="0.25">
      <c r="V191" s="40" t="str">
        <f t="shared" si="11"/>
        <v>--</v>
      </c>
      <c r="W191" s="40"/>
      <c r="AT191" s="27"/>
      <c r="AU191" s="34" t="str">
        <f>IF(ISBLANK(AT191),"",SUMIFS(Table1[Amount $],Table1[Amount $],"&lt;"&amp;0,Table1[Merchant],Snapshot!AT191,Table1[Month],Snapshot!$W$4)*-1)</f>
        <v/>
      </c>
      <c r="AV191" s="27" t="str">
        <f>IF(ISBLANK(AT191),"",COUNTIFS(Table1[Merchant],Snapshot!AT191,Table1[Month],Snapshot!$W$4))</f>
        <v/>
      </c>
      <c r="AW191" s="27" t="str">
        <f>IFERROR(RANK(AV191,$AV$6:$AV$200)+COUNTIF($AV$6:AV191,AV191)-1,"")</f>
        <v/>
      </c>
      <c r="AX191" s="27" t="str">
        <f>IFERROR(RANK(AU191,$AU$6:$AU$200)+COUNTIF($AU$6:AU191,AU191)-1,"")</f>
        <v/>
      </c>
    </row>
    <row r="192" spans="22:50" x14ac:dyDescent="0.25">
      <c r="V192" s="40" t="str">
        <f t="shared" si="11"/>
        <v>--</v>
      </c>
      <c r="W192" s="40"/>
      <c r="AT192" s="27"/>
      <c r="AU192" s="34" t="str">
        <f>IF(ISBLANK(AT192),"",SUMIFS(Table1[Amount $],Table1[Amount $],"&lt;"&amp;0,Table1[Merchant],Snapshot!AT192,Table1[Month],Snapshot!$W$4)*-1)</f>
        <v/>
      </c>
      <c r="AV192" s="27" t="str">
        <f>IF(ISBLANK(AT192),"",COUNTIFS(Table1[Merchant],Snapshot!AT192,Table1[Month],Snapshot!$W$4))</f>
        <v/>
      </c>
      <c r="AW192" s="27" t="str">
        <f>IFERROR(RANK(AV192,$AV$6:$AV$200)+COUNTIF($AV$6:AV192,AV192)-1,"")</f>
        <v/>
      </c>
      <c r="AX192" s="27" t="str">
        <f>IFERROR(RANK(AU192,$AU$6:$AU$200)+COUNTIF($AU$6:AU192,AU192)-1,"")</f>
        <v/>
      </c>
    </row>
    <row r="193" spans="22:50" x14ac:dyDescent="0.25">
      <c r="V193" s="40" t="str">
        <f t="shared" si="11"/>
        <v>--</v>
      </c>
      <c r="W193" s="40"/>
      <c r="AT193" s="27"/>
      <c r="AU193" s="34" t="str">
        <f>IF(ISBLANK(AT193),"",SUMIFS(Table1[Amount $],Table1[Amount $],"&lt;"&amp;0,Table1[Merchant],Snapshot!AT193,Table1[Month],Snapshot!$W$4)*-1)</f>
        <v/>
      </c>
      <c r="AV193" s="27" t="str">
        <f>IF(ISBLANK(AT193),"",COUNTIFS(Table1[Merchant],Snapshot!AT193,Table1[Month],Snapshot!$W$4))</f>
        <v/>
      </c>
      <c r="AW193" s="27" t="str">
        <f>IFERROR(RANK(AV193,$AV$6:$AV$200)+COUNTIF($AV$6:AV193,AV193)-1,"")</f>
        <v/>
      </c>
      <c r="AX193" s="27" t="str">
        <f>IFERROR(RANK(AU193,$AU$6:$AU$200)+COUNTIF($AU$6:AU193,AU193)-1,"")</f>
        <v/>
      </c>
    </row>
    <row r="194" spans="22:50" x14ac:dyDescent="0.25">
      <c r="V194" s="40" t="str">
        <f t="shared" si="11"/>
        <v>--</v>
      </c>
      <c r="W194" s="40"/>
      <c r="AT194" s="27"/>
      <c r="AU194" s="34" t="str">
        <f>IF(ISBLANK(AT194),"",SUMIFS(Table1[Amount $],Table1[Amount $],"&lt;"&amp;0,Table1[Merchant],Snapshot!AT194,Table1[Month],Snapshot!$W$4)*-1)</f>
        <v/>
      </c>
      <c r="AV194" s="27" t="str">
        <f>IF(ISBLANK(AT194),"",COUNTIFS(Table1[Merchant],Snapshot!AT194,Table1[Month],Snapshot!$W$4))</f>
        <v/>
      </c>
      <c r="AW194" s="27" t="str">
        <f>IFERROR(RANK(AV194,$AV$6:$AV$200)+COUNTIF($AV$6:AV194,AV194)-1,"")</f>
        <v/>
      </c>
      <c r="AX194" s="27" t="str">
        <f>IFERROR(RANK(AU194,$AU$6:$AU$200)+COUNTIF($AU$6:AU194,AU194)-1,"")</f>
        <v/>
      </c>
    </row>
    <row r="195" spans="22:50" x14ac:dyDescent="0.25">
      <c r="V195" s="40" t="str">
        <f t="shared" si="11"/>
        <v>--</v>
      </c>
      <c r="W195" s="40"/>
      <c r="AT195" s="27"/>
      <c r="AU195" s="34" t="str">
        <f>IF(ISBLANK(AT195),"",SUMIFS(Table1[Amount $],Table1[Amount $],"&lt;"&amp;0,Table1[Merchant],Snapshot!AT195,Table1[Month],Snapshot!$W$4)*-1)</f>
        <v/>
      </c>
      <c r="AV195" s="27" t="str">
        <f>IF(ISBLANK(AT195),"",COUNTIFS(Table1[Merchant],Snapshot!AT195,Table1[Month],Snapshot!$W$4))</f>
        <v/>
      </c>
      <c r="AW195" s="27" t="str">
        <f>IFERROR(RANK(AV195,$AV$6:$AV$200)+COUNTIF($AV$6:AV195,AV195)-1,"")</f>
        <v/>
      </c>
      <c r="AX195" s="27" t="str">
        <f>IFERROR(RANK(AU195,$AU$6:$AU$200)+COUNTIF($AU$6:AU195,AU195)-1,"")</f>
        <v/>
      </c>
    </row>
    <row r="196" spans="22:50" x14ac:dyDescent="0.25">
      <c r="V196" s="40" t="str">
        <f t="shared" si="11"/>
        <v>--</v>
      </c>
      <c r="W196" s="40"/>
      <c r="AT196" s="27"/>
      <c r="AU196" s="34" t="str">
        <f>IF(ISBLANK(AT196),"",SUMIFS(Table1[Amount $],Table1[Amount $],"&lt;"&amp;0,Table1[Merchant],Snapshot!AT196,Table1[Month],Snapshot!$W$4)*-1)</f>
        <v/>
      </c>
      <c r="AV196" s="27" t="str">
        <f>IF(ISBLANK(AT196),"",COUNTIFS(Table1[Merchant],Snapshot!AT196,Table1[Month],Snapshot!$W$4))</f>
        <v/>
      </c>
      <c r="AW196" s="27" t="str">
        <f>IFERROR(RANK(AV196,$AV$6:$AV$200)+COUNTIF($AV$6:AV196,AV196)-1,"")</f>
        <v/>
      </c>
      <c r="AX196" s="27" t="str">
        <f>IFERROR(RANK(AU196,$AU$6:$AU$200)+COUNTIF($AU$6:AU196,AU196)-1,"")</f>
        <v/>
      </c>
    </row>
    <row r="197" spans="22:50" x14ac:dyDescent="0.25">
      <c r="V197" s="40" t="str">
        <f t="shared" si="11"/>
        <v>--</v>
      </c>
      <c r="W197" s="40"/>
      <c r="AT197" s="27"/>
      <c r="AU197" s="34" t="str">
        <f>IF(ISBLANK(AT197),"",SUMIFS(Table1[Amount $],Table1[Amount $],"&lt;"&amp;0,Table1[Merchant],Snapshot!AT197,Table1[Month],Snapshot!$W$4)*-1)</f>
        <v/>
      </c>
      <c r="AV197" s="27" t="str">
        <f>IF(ISBLANK(AT197),"",COUNTIFS(Table1[Merchant],Snapshot!AT197,Table1[Month],Snapshot!$W$4))</f>
        <v/>
      </c>
      <c r="AW197" s="27" t="str">
        <f>IFERROR(RANK(AV197,$AV$6:$AV$200)+COUNTIF($AV$6:AV197,AV197)-1,"")</f>
        <v/>
      </c>
      <c r="AX197" s="27" t="str">
        <f>IFERROR(RANK(AU197,$AU$6:$AU$200)+COUNTIF($AU$6:AU197,AU197)-1,"")</f>
        <v/>
      </c>
    </row>
    <row r="198" spans="22:50" x14ac:dyDescent="0.25">
      <c r="V198" s="40" t="str">
        <f t="shared" si="11"/>
        <v>--</v>
      </c>
      <c r="W198" s="40"/>
      <c r="AT198" s="27"/>
      <c r="AU198" s="34" t="str">
        <f>IF(ISBLANK(AT198),"",SUMIFS(Table1[Amount $],Table1[Amount $],"&lt;"&amp;0,Table1[Merchant],Snapshot!AT198,Table1[Month],Snapshot!$W$4)*-1)</f>
        <v/>
      </c>
      <c r="AV198" s="27" t="str">
        <f>IF(ISBLANK(AT198),"",COUNTIFS(Table1[Merchant],Snapshot!AT198,Table1[Month],Snapshot!$W$4))</f>
        <v/>
      </c>
      <c r="AW198" s="27" t="str">
        <f>IFERROR(RANK(AV198,$AV$6:$AV$200)+COUNTIF($AV$6:AV198,AV198)-1,"")</f>
        <v/>
      </c>
      <c r="AX198" s="27" t="str">
        <f>IFERROR(RANK(AU198,$AU$6:$AU$200)+COUNTIF($AU$6:AU198,AU198)-1,"")</f>
        <v/>
      </c>
    </row>
    <row r="199" spans="22:50" x14ac:dyDescent="0.25">
      <c r="V199" s="40" t="str">
        <f t="shared" si="11"/>
        <v>--</v>
      </c>
      <c r="W199" s="40"/>
      <c r="AT199" s="27"/>
      <c r="AU199" s="34" t="str">
        <f>IF(ISBLANK(AT199),"",SUMIFS(Table1[Amount $],Table1[Amount $],"&lt;"&amp;0,Table1[Merchant],Snapshot!AT199,Table1[Month],Snapshot!$W$4)*-1)</f>
        <v/>
      </c>
      <c r="AV199" s="27" t="str">
        <f>IF(ISBLANK(AT199),"",COUNTIFS(Table1[Merchant],Snapshot!AT199,Table1[Month],Snapshot!$W$4))</f>
        <v/>
      </c>
      <c r="AW199" s="27" t="str">
        <f>IFERROR(RANK(AV199,$AV$6:$AV$200)+COUNTIF($AV$6:AV199,AV199)-1,"")</f>
        <v/>
      </c>
      <c r="AX199" s="27" t="str">
        <f>IFERROR(RANK(AU199,$AU$6:$AU$200)+COUNTIF($AU$6:AU199,AU199)-1,"")</f>
        <v/>
      </c>
    </row>
    <row r="200" spans="22:50" x14ac:dyDescent="0.25">
      <c r="V200" s="40" t="str">
        <f t="shared" ref="V200" si="12">IF(ISBLANK(W200),"--",TEXT(W200,"mmmm")&amp;" "&amp;TEXT(W200,"YYYY"))</f>
        <v>--</v>
      </c>
      <c r="W200" s="40"/>
      <c r="AT200" s="27"/>
      <c r="AU200" s="34" t="str">
        <f>IF(ISBLANK(AT200),"",SUMIFS(Table1[Amount $],Table1[Amount $],"&lt;"&amp;0,Table1[Merchant],Snapshot!AT200,Table1[Month],Snapshot!$W$4)*-1)</f>
        <v/>
      </c>
      <c r="AV200" s="27" t="str">
        <f>IF(ISBLANK(AT200),"",COUNTIFS(Table1[Merchant],Snapshot!AT200,Table1[Month],Snapshot!$W$4))</f>
        <v/>
      </c>
      <c r="AW200" s="27" t="str">
        <f>IFERROR(RANK(AV200,$AV$6:$AV$200)+COUNTIF($AV$6:AV200,AV200)-1,"")</f>
        <v/>
      </c>
      <c r="AX200" s="27" t="str">
        <f>IFERROR(RANK(AU200,$AU$6:$AU$200)+COUNTIF($AU$6:AU200,AU200)-1,"")</f>
        <v/>
      </c>
    </row>
  </sheetData>
  <mergeCells count="3">
    <mergeCell ref="C2:P2"/>
    <mergeCell ref="Q4:S4"/>
    <mergeCell ref="C4:O4"/>
  </mergeCells>
  <conditionalFormatting sqref="Z57">
    <cfRule type="expression" dxfId="63" priority="14">
      <formula>$Z$57&gt;=0</formula>
    </cfRule>
    <cfRule type="expression" dxfId="62" priority="16">
      <formula>$Z$57&lt;0</formula>
    </cfRule>
  </conditionalFormatting>
  <conditionalFormatting sqref="P20">
    <cfRule type="expression" dxfId="61" priority="13">
      <formula>$S20=0</formula>
    </cfRule>
  </conditionalFormatting>
  <conditionalFormatting sqref="P18">
    <cfRule type="expression" dxfId="60" priority="12">
      <formula>$S$18=0</formula>
    </cfRule>
  </conditionalFormatting>
  <conditionalFormatting sqref="P16">
    <cfRule type="expression" dxfId="59" priority="11">
      <formula>$S$16=0</formula>
    </cfRule>
  </conditionalFormatting>
  <conditionalFormatting sqref="P14">
    <cfRule type="expression" dxfId="58" priority="10">
      <formula>$S$14=0</formula>
    </cfRule>
  </conditionalFormatting>
  <conditionalFormatting sqref="P12">
    <cfRule type="expression" dxfId="57" priority="9">
      <formula>$S$12=0</formula>
    </cfRule>
  </conditionalFormatting>
  <conditionalFormatting sqref="S20">
    <cfRule type="expression" dxfId="56" priority="8">
      <formula>$S$20=0</formula>
    </cfRule>
  </conditionalFormatting>
  <conditionalFormatting sqref="S18">
    <cfRule type="expression" dxfId="55" priority="7">
      <formula>$S$18=0</formula>
    </cfRule>
  </conditionalFormatting>
  <conditionalFormatting sqref="S16">
    <cfRule type="expression" dxfId="54" priority="6">
      <formula>$S$16=0</formula>
    </cfRule>
  </conditionalFormatting>
  <conditionalFormatting sqref="S14">
    <cfRule type="expression" dxfId="53" priority="5">
      <formula>$S$14=0</formula>
    </cfRule>
  </conditionalFormatting>
  <conditionalFormatting sqref="S12">
    <cfRule type="expression" dxfId="52" priority="4">
      <formula>$S$12=0</formula>
    </cfRule>
  </conditionalFormatting>
  <conditionalFormatting sqref="S10">
    <cfRule type="expression" dxfId="51" priority="3">
      <formula>$S$10=0</formula>
    </cfRule>
  </conditionalFormatting>
  <conditionalFormatting sqref="P10">
    <cfRule type="expression" dxfId="50" priority="2">
      <formula>$S$10=0</formula>
    </cfRule>
  </conditionalFormatting>
  <conditionalFormatting sqref="M8">
    <cfRule type="expression" dxfId="49" priority="1">
      <formula>$S$22=0</formula>
    </cfRule>
  </conditionalFormatting>
  <dataValidations count="2">
    <dataValidation type="list" allowBlank="1" showInputMessage="1" showErrorMessage="1" sqref="Q4" xr:uid="{3FE88EC2-B73E-4CDE-AC6E-4A65F4D75E2F}">
      <formula1>Months</formula1>
    </dataValidation>
    <dataValidation allowBlank="1" showErrorMessage="1" sqref="A1:A1048576" xr:uid="{AD28699A-4E1A-E04E-A68C-3F4D09AAB508}"/>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B624E-8916-451B-B3D9-53C1545321CF}">
  <dimension ref="A1:R8"/>
  <sheetViews>
    <sheetView showGridLines="0" zoomScaleNormal="100" workbookViewId="0">
      <pane ySplit="6" topLeftCell="A7" activePane="bottomLeft" state="frozen"/>
      <selection activeCell="S3" sqref="S3"/>
      <selection pane="bottomLeft" activeCell="D7" sqref="D7"/>
    </sheetView>
  </sheetViews>
  <sheetFormatPr defaultColWidth="8.85546875" defaultRowHeight="15" outlineLevelCol="1" x14ac:dyDescent="0.25"/>
  <cols>
    <col min="1" max="1" width="3.42578125" style="16" customWidth="1"/>
    <col min="2" max="2" width="13.42578125" style="16" customWidth="1"/>
    <col min="3" max="4" width="25.28515625" style="16" customWidth="1"/>
    <col min="5" max="5" width="25.28515625" style="122" customWidth="1"/>
    <col min="6" max="6" width="17.28515625" style="16" customWidth="1"/>
    <col min="7" max="7" width="25.28515625" style="16" customWidth="1"/>
    <col min="8" max="8" width="19.28515625" style="16" customWidth="1"/>
    <col min="9" max="9" width="17.7109375" style="16" customWidth="1" outlineLevel="1"/>
    <col min="10" max="10" width="16.140625" style="16" hidden="1" customWidth="1" outlineLevel="1"/>
    <col min="11" max="12" width="18.140625" style="16" hidden="1" customWidth="1" outlineLevel="1"/>
    <col min="13" max="13" width="11.85546875" style="16" hidden="1" customWidth="1" outlineLevel="1"/>
    <col min="14" max="14" width="14.28515625" style="16" hidden="1" customWidth="1" outlineLevel="1"/>
    <col min="15" max="15" width="12.28515625" style="16" hidden="1" customWidth="1" outlineLevel="1"/>
    <col min="16" max="16" width="20.28515625" style="16" hidden="1" customWidth="1" outlineLevel="1"/>
    <col min="17" max="17" width="1.42578125" style="16" hidden="1" customWidth="1" outlineLevel="1"/>
    <col min="18" max="18" width="8.85546875" style="16" hidden="1" customWidth="1"/>
    <col min="19" max="16384" width="8.85546875" style="16"/>
  </cols>
  <sheetData>
    <row r="1" spans="1:18" s="8" customFormat="1" ht="5.0999999999999996" customHeight="1" x14ac:dyDescent="0.25">
      <c r="A1" s="105"/>
      <c r="B1" s="5"/>
      <c r="C1" s="5"/>
      <c r="D1" s="5"/>
      <c r="E1" s="106"/>
      <c r="F1" s="5"/>
      <c r="G1" s="5"/>
      <c r="H1" s="5"/>
      <c r="I1" s="5"/>
      <c r="J1" s="5"/>
      <c r="K1" s="5"/>
      <c r="L1" s="5"/>
      <c r="M1" s="5"/>
      <c r="N1" s="5"/>
      <c r="O1" s="107"/>
      <c r="P1" s="107"/>
      <c r="Q1" s="108"/>
    </row>
    <row r="2" spans="1:18" s="8" customFormat="1" ht="40.5" customHeight="1" x14ac:dyDescent="0.55000000000000004">
      <c r="B2" s="176" t="s">
        <v>73</v>
      </c>
      <c r="C2" s="183"/>
      <c r="D2" s="183"/>
      <c r="E2" s="183"/>
      <c r="F2" s="183"/>
      <c r="G2" s="183"/>
      <c r="H2" s="183"/>
      <c r="I2" s="109"/>
      <c r="J2" s="109"/>
      <c r="K2" s="109"/>
      <c r="L2" s="109"/>
      <c r="M2" s="109"/>
      <c r="N2" s="109"/>
      <c r="O2" s="110"/>
      <c r="P2" s="110"/>
      <c r="Q2" s="109"/>
    </row>
    <row r="3" spans="1:18" ht="40.5" customHeight="1" x14ac:dyDescent="0.25">
      <c r="A3" s="23"/>
      <c r="B3" s="184" t="s">
        <v>74</v>
      </c>
      <c r="C3" s="185"/>
      <c r="D3" s="185"/>
      <c r="E3" s="185"/>
      <c r="F3" s="182"/>
      <c r="G3" s="182"/>
      <c r="H3" s="182"/>
      <c r="I3" s="111"/>
      <c r="J3" s="111"/>
      <c r="K3" s="111"/>
      <c r="L3" s="111"/>
      <c r="M3" s="111"/>
      <c r="N3" s="111"/>
      <c r="O3" s="111"/>
      <c r="P3" s="111"/>
      <c r="Q3" s="111"/>
      <c r="R3" s="23"/>
    </row>
    <row r="4" spans="1:18" ht="2.1" customHeight="1" x14ac:dyDescent="0.25">
      <c r="A4" s="23"/>
      <c r="B4" s="112"/>
      <c r="C4" s="112"/>
      <c r="D4" s="112"/>
      <c r="E4" s="112"/>
      <c r="F4" s="112"/>
      <c r="G4" s="112"/>
      <c r="H4" s="112"/>
      <c r="I4" s="111"/>
      <c r="J4" s="111"/>
      <c r="K4" s="111"/>
      <c r="L4" s="111"/>
      <c r="M4" s="111"/>
      <c r="N4" s="111"/>
      <c r="O4" s="111"/>
      <c r="P4" s="111"/>
      <c r="Q4" s="111"/>
      <c r="R4" s="23"/>
    </row>
    <row r="5" spans="1:18" ht="13.35" customHeight="1" x14ac:dyDescent="0.25">
      <c r="A5" s="23"/>
      <c r="B5" s="145"/>
      <c r="C5" s="146"/>
      <c r="D5" s="146"/>
      <c r="E5" s="146"/>
      <c r="F5" s="146"/>
      <c r="G5" s="146"/>
      <c r="H5" s="146"/>
      <c r="I5" s="111"/>
      <c r="J5" s="111"/>
      <c r="K5" s="111"/>
      <c r="L5" s="111"/>
      <c r="M5" s="111"/>
      <c r="N5" s="111"/>
      <c r="O5" s="111"/>
      <c r="P5" s="111"/>
      <c r="Q5" s="111"/>
      <c r="R5" s="23"/>
    </row>
    <row r="6" spans="1:18" s="113" customFormat="1" ht="18" customHeight="1" x14ac:dyDescent="0.3">
      <c r="B6" s="134" t="s">
        <v>75</v>
      </c>
      <c r="C6" s="114" t="s">
        <v>71</v>
      </c>
      <c r="D6" s="114" t="s">
        <v>48</v>
      </c>
      <c r="E6" s="114" t="s">
        <v>133</v>
      </c>
      <c r="F6" s="136" t="s">
        <v>76</v>
      </c>
      <c r="G6" s="137" t="s">
        <v>77</v>
      </c>
      <c r="H6" s="138" t="s">
        <v>78</v>
      </c>
      <c r="I6" s="137" t="s">
        <v>79</v>
      </c>
      <c r="J6" s="140" t="s">
        <v>80</v>
      </c>
      <c r="K6" s="140" t="s">
        <v>81</v>
      </c>
      <c r="L6" s="140" t="s">
        <v>82</v>
      </c>
      <c r="M6" s="140" t="s">
        <v>83</v>
      </c>
      <c r="N6" s="140" t="s">
        <v>84</v>
      </c>
      <c r="O6" s="140" t="s">
        <v>85</v>
      </c>
      <c r="P6" s="140" t="s">
        <v>86</v>
      </c>
      <c r="Q6" s="140" t="s">
        <v>87</v>
      </c>
      <c r="R6" s="140" t="s">
        <v>88</v>
      </c>
    </row>
    <row r="7" spans="1:18" ht="15.75" x14ac:dyDescent="0.25">
      <c r="B7" s="135"/>
      <c r="C7" s="130"/>
      <c r="D7" s="130"/>
      <c r="E7" s="130"/>
      <c r="F7" s="136"/>
      <c r="G7" s="173"/>
      <c r="H7" s="139"/>
      <c r="I7" s="174"/>
      <c r="J7" s="141"/>
      <c r="K7" s="131"/>
      <c r="L7" s="131"/>
      <c r="M7" s="132"/>
      <c r="N7" s="132"/>
      <c r="O7" s="132"/>
      <c r="P7" s="132"/>
      <c r="Q7" s="172"/>
      <c r="R7" s="133"/>
    </row>
    <row r="8" spans="1:18" ht="15.75" x14ac:dyDescent="0.25">
      <c r="B8" s="115"/>
      <c r="C8" s="116"/>
      <c r="D8" s="116"/>
      <c r="E8" s="117"/>
      <c r="G8" s="100"/>
      <c r="H8" s="100"/>
      <c r="I8" s="100"/>
      <c r="J8" s="118"/>
      <c r="K8" s="118"/>
      <c r="L8" s="119" t="str" cm="1">
        <f t="array" ref="L8">IFERROR(INDEX(Table2[Category Type],MATCH(Table1[[#This Row],[Category]],Table2[Category Name],0),0),"")</f>
        <v/>
      </c>
      <c r="M8" s="119"/>
      <c r="N8" s="119"/>
      <c r="O8" s="119"/>
      <c r="P8" s="120"/>
      <c r="Q8" s="121"/>
    </row>
  </sheetData>
  <sheetProtection formatCells="0" formatColumns="0" formatRows="0" insertColumns="0" insertRows="0" deleteColumns="0" sort="0" autoFilter="0"/>
  <mergeCells count="2">
    <mergeCell ref="B2:H2"/>
    <mergeCell ref="B3:H3"/>
  </mergeCells>
  <conditionalFormatting sqref="F7">
    <cfRule type="expression" dxfId="48" priority="9">
      <formula>$F7&gt;0</formula>
    </cfRule>
  </conditionalFormatting>
  <conditionalFormatting sqref="E7">
    <cfRule type="expression" dxfId="47" priority="10">
      <formula>AND(NOT(ISNUMBER(MATCH(E7,SubcategoryNames,0))), NOT(ISBLANK(E7)))</formula>
    </cfRule>
  </conditionalFormatting>
  <conditionalFormatting sqref="D7">
    <cfRule type="containsBlanks" dxfId="46" priority="1" stopIfTrue="1">
      <formula>LEN(TRIM(D7))=0</formula>
    </cfRule>
    <cfRule type="expression" dxfId="45" priority="11">
      <formula>NOT(ISNUMBER(MATCH(D7,HiddenCategoriesCategoryNames,0)))</formula>
    </cfRule>
  </conditionalFormatting>
  <dataValidations count="5">
    <dataValidation allowBlank="1" showInputMessage="1" showErrorMessage="1" promptTitle="&quot;Category Filter&quot; Slicer" prompt="Choose categories in slicer to filter the Transactions table below" sqref="F1" xr:uid="{3EFD49C3-B456-4339-B033-286684B3D63C}"/>
    <dataValidation allowBlank="1" showInputMessage="1" showErrorMessage="1" promptTitle="&quot;Month Filter&quot; Slicer" prompt="Choose months in slicer to filter the Transactions table below_x000a_" sqref="H1" xr:uid="{8AA570C5-8547-4A71-8812-4BC4C7C5D75F}"/>
    <dataValidation type="list" allowBlank="1" showInputMessage="1" showErrorMessage="1" sqref="D7" xr:uid="{B5EF1D71-7A32-4811-8870-EED801877F12}">
      <formula1>HiddenCategoriesCategoryNames</formula1>
    </dataValidation>
    <dataValidation allowBlank="1" showErrorMessage="1" sqref="A1:A1048576" xr:uid="{5F77A286-CAED-734F-B0B2-DA1607CCC19A}"/>
    <dataValidation type="list" allowBlank="1" showInputMessage="1" showErrorMessage="1" sqref="E7" xr:uid="{793AD389-FA8A-4A42-BE27-23607617FF68}">
      <formula1>OFFSET(HiddenCategoriesCategoryNames,MATCH(D7,HiddenCategoriesCategoryNames,0)-1,1,1,COUNTA(OFFSET(HiddenCategoriesCategoryNames,MATCH(D7,HiddenCategoriesCategoryNames,0)-1,1,1,5)))</formula1>
    </dataValidation>
  </dataValidations>
  <pageMargins left="0.7" right="0.7" top="0.75" bottom="0.75" header="0.3" footer="0.3"/>
  <pageSetup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EB8BD4-B995-1D44-AD5B-D093BFA01DB2}">
  <dimension ref="A1:L44"/>
  <sheetViews>
    <sheetView showGridLines="0" zoomScaleNormal="100" workbookViewId="0">
      <selection activeCell="M28" sqref="M28"/>
    </sheetView>
  </sheetViews>
  <sheetFormatPr defaultColWidth="8.85546875" defaultRowHeight="15.75" outlineLevelCol="1" x14ac:dyDescent="0.25"/>
  <cols>
    <col min="1" max="1" width="1.42578125" style="16" customWidth="1"/>
    <col min="2" max="2" width="35.85546875" style="16" customWidth="1"/>
    <col min="3" max="3" width="49.140625" style="16" hidden="1" customWidth="1" outlineLevel="1"/>
    <col min="4" max="4" width="55.28515625" style="16" customWidth="1" collapsed="1"/>
    <col min="5" max="5" width="26.42578125" style="126" customWidth="1"/>
    <col min="6" max="6" width="8.85546875" style="16"/>
    <col min="7" max="7" width="9.42578125" style="16" hidden="1" customWidth="1" outlineLevel="1"/>
    <col min="8" max="8" width="7.140625" style="16" hidden="1" customWidth="1" outlineLevel="1"/>
    <col min="9" max="9" width="7" style="16" hidden="1" customWidth="1" outlineLevel="1"/>
    <col min="10" max="11" width="21.7109375" style="16" hidden="1" customWidth="1" outlineLevel="1"/>
    <col min="12" max="12" width="8.85546875" style="16" collapsed="1"/>
    <col min="13" max="16384" width="8.85546875" style="16"/>
  </cols>
  <sheetData>
    <row r="1" spans="1:11" s="15" customFormat="1" ht="5.0999999999999996" customHeight="1" x14ac:dyDescent="0.25">
      <c r="A1" s="16"/>
      <c r="B1" s="147"/>
      <c r="C1" s="147"/>
      <c r="D1" s="147"/>
      <c r="E1" s="147"/>
      <c r="F1" s="148"/>
      <c r="G1" s="148"/>
      <c r="H1" s="148"/>
      <c r="I1" s="148"/>
      <c r="J1" s="148"/>
      <c r="K1" s="148"/>
    </row>
    <row r="2" spans="1:11" ht="40.5" customHeight="1" x14ac:dyDescent="0.55000000000000004">
      <c r="B2" s="188" t="s">
        <v>113</v>
      </c>
      <c r="C2" s="189"/>
      <c r="D2" s="189"/>
      <c r="E2" s="189"/>
      <c r="F2" s="149"/>
      <c r="G2" s="149"/>
      <c r="H2" s="149"/>
      <c r="I2" s="149"/>
      <c r="J2" s="149"/>
      <c r="K2" s="149"/>
    </row>
    <row r="3" spans="1:11" ht="40.5" customHeight="1" x14ac:dyDescent="0.25">
      <c r="B3" s="190" t="s">
        <v>114</v>
      </c>
      <c r="C3" s="191"/>
      <c r="D3" s="191"/>
      <c r="E3" s="191"/>
      <c r="F3" s="149"/>
      <c r="G3" s="149"/>
      <c r="H3" s="149"/>
      <c r="I3" s="149"/>
      <c r="J3" s="149"/>
      <c r="K3" s="149"/>
    </row>
    <row r="4" spans="1:11" ht="2.1" customHeight="1" x14ac:dyDescent="0.25">
      <c r="B4" s="150"/>
      <c r="C4" s="150"/>
      <c r="D4" s="150"/>
      <c r="E4" s="150"/>
      <c r="F4" s="149"/>
      <c r="G4" s="149"/>
      <c r="H4" s="149"/>
      <c r="I4" s="149"/>
      <c r="J4" s="149"/>
      <c r="K4" s="149"/>
    </row>
    <row r="5" spans="1:11" ht="12.6" customHeight="1" thickBot="1" x14ac:dyDescent="0.3">
      <c r="B5" s="149"/>
      <c r="C5" s="149"/>
      <c r="D5" s="149"/>
      <c r="E5" s="149"/>
      <c r="F5" s="149"/>
      <c r="G5" s="151" t="s">
        <v>113</v>
      </c>
      <c r="H5" s="151"/>
      <c r="I5" s="151"/>
      <c r="J5" s="151"/>
      <c r="K5" s="151"/>
    </row>
    <row r="6" spans="1:11" s="123" customFormat="1" ht="16.350000000000001" customHeight="1" x14ac:dyDescent="0.25">
      <c r="B6" s="152"/>
      <c r="C6" s="153" t="s">
        <v>115</v>
      </c>
      <c r="D6" s="153" t="s">
        <v>116</v>
      </c>
      <c r="E6" s="154" t="s">
        <v>83</v>
      </c>
      <c r="F6" s="152"/>
      <c r="G6" s="155" t="s">
        <v>117</v>
      </c>
      <c r="H6" s="155" t="s">
        <v>49</v>
      </c>
      <c r="I6" s="155" t="s">
        <v>51</v>
      </c>
      <c r="J6" s="155" t="s">
        <v>118</v>
      </c>
      <c r="K6" s="156" t="s">
        <v>119</v>
      </c>
    </row>
    <row r="7" spans="1:11" ht="16.350000000000001" customHeight="1" x14ac:dyDescent="0.25">
      <c r="B7" s="186" t="s">
        <v>120</v>
      </c>
      <c r="C7" s="157"/>
      <c r="D7" s="158" t="s">
        <v>103</v>
      </c>
      <c r="E7" s="157" t="s">
        <v>103</v>
      </c>
      <c r="F7" s="149"/>
      <c r="G7" s="159" t="str">
        <f>IF(COUNTA(Table2[[#This Row],[Category Name]:[Category Type]])=2,"YES","")</f>
        <v>YES</v>
      </c>
      <c r="H7" s="159">
        <f>IF(G7="","",COUNTIF($G$7:G7,"YES"))</f>
        <v>1</v>
      </c>
      <c r="I7" s="159">
        <f>IF(ROW()-6&gt;MAX($H$7:$H$44),"--",ROW()-6)</f>
        <v>1</v>
      </c>
      <c r="J7" s="159" t="str" cm="1">
        <f t="array" ref="J7">IFERROR(INDEX(Table2[Category Name],MATCH(I7,$H$7:$H$44,0),0),"--")</f>
        <v>Income</v>
      </c>
      <c r="K7" s="160" t="str" cm="1">
        <f t="array" aca="1" ref="K7:K24" ca="1">OFFSET('Archived Categories Sheet'!$J$7,0,0,COUNTIF('Archived Categories Sheet'!$J$7:$J$44,"&lt;&gt;"&amp;"--"),1)</f>
        <v>Income</v>
      </c>
    </row>
    <row r="8" spans="1:11" ht="16.350000000000001" customHeight="1" x14ac:dyDescent="0.25">
      <c r="B8" s="187"/>
      <c r="C8" s="157"/>
      <c r="D8" s="158" t="s">
        <v>101</v>
      </c>
      <c r="E8" s="157" t="s">
        <v>94</v>
      </c>
      <c r="F8" s="149"/>
      <c r="G8" s="149" t="str">
        <f>IF(COUNTA(Table2[[#This Row],[Category Name]:[Category Type]])=2,"YES","")</f>
        <v>YES</v>
      </c>
      <c r="H8" s="149">
        <f>IF(G8="","",COUNTIF($G$7:G8,"YES"))</f>
        <v>2</v>
      </c>
      <c r="I8" s="149">
        <f t="shared" ref="I8:I44" si="0">IF(ROW()-6&gt;MAX($H$7:$H$44),"--",ROW()-6)</f>
        <v>2</v>
      </c>
      <c r="J8" s="149" t="str" cm="1">
        <f t="array" ref="J8">IFERROR(INDEX(Table2[Category Name],MATCH(I8,$H$7:$H$44,0),0),"--")</f>
        <v>Refund</v>
      </c>
      <c r="K8" s="149" t="str">
        <f ca="1"/>
        <v>Refund</v>
      </c>
    </row>
    <row r="9" spans="1:11" ht="16.350000000000001" customHeight="1" x14ac:dyDescent="0.25">
      <c r="B9" s="187"/>
      <c r="C9" s="157"/>
      <c r="D9" s="158" t="s">
        <v>94</v>
      </c>
      <c r="E9" s="157" t="s">
        <v>94</v>
      </c>
      <c r="F9" s="149"/>
      <c r="G9" s="149" t="str">
        <f>IF(COUNTA(Table2[[#This Row],[Category Name]:[Category Type]])=2,"YES","")</f>
        <v>YES</v>
      </c>
      <c r="H9" s="149">
        <f>IF(G9="","",COUNTIF($G$7:G9,"YES"))</f>
        <v>3</v>
      </c>
      <c r="I9" s="149">
        <f t="shared" si="0"/>
        <v>3</v>
      </c>
      <c r="J9" s="149" t="str" cm="1">
        <f t="array" ref="J9">IFERROR(INDEX(Table2[Category Name],MATCH(I9,$H$7:$H$44,0),0),"--")</f>
        <v>Transfer</v>
      </c>
      <c r="K9" s="149" t="str">
        <f ca="1"/>
        <v>Transfer</v>
      </c>
    </row>
    <row r="10" spans="1:11" ht="16.350000000000001" customHeight="1" x14ac:dyDescent="0.25">
      <c r="B10" s="187"/>
      <c r="C10" s="157"/>
      <c r="D10" s="158" t="s">
        <v>96</v>
      </c>
      <c r="E10" s="157" t="s">
        <v>121</v>
      </c>
      <c r="F10" s="149"/>
      <c r="G10" s="149" t="str">
        <f>IF(COUNTA(Table2[[#This Row],[Category Name]:[Category Type]])=2,"YES","")</f>
        <v>YES</v>
      </c>
      <c r="H10" s="149">
        <f>IF(G10="","",COUNTIF($G$7:G10,"YES"))</f>
        <v>4</v>
      </c>
      <c r="I10" s="149">
        <f t="shared" si="0"/>
        <v>4</v>
      </c>
      <c r="J10" s="149" t="str" cm="1">
        <f t="array" ref="J10">IFERROR(INDEX(Table2[Category Name],MATCH(I10,$H$7:$H$44,0),0),"--")</f>
        <v>Auto/Transport</v>
      </c>
      <c r="K10" s="149" t="str">
        <f ca="1"/>
        <v>Auto/Transport</v>
      </c>
    </row>
    <row r="11" spans="1:11" ht="16.350000000000001" customHeight="1" x14ac:dyDescent="0.25">
      <c r="B11" s="187"/>
      <c r="C11" s="157"/>
      <c r="D11" s="158" t="s">
        <v>98</v>
      </c>
      <c r="E11" s="157" t="s">
        <v>121</v>
      </c>
      <c r="F11" s="149"/>
      <c r="G11" s="149" t="str">
        <f>IF(COUNTA(Table2[[#This Row],[Category Name]:[Category Type]])=2,"YES","")</f>
        <v>YES</v>
      </c>
      <c r="H11" s="149">
        <f>IF(G11="","",COUNTIF($G$7:G11,"YES"))</f>
        <v>5</v>
      </c>
      <c r="I11" s="149">
        <f t="shared" si="0"/>
        <v>5</v>
      </c>
      <c r="J11" s="149" t="str" cm="1">
        <f t="array" ref="J11">IFERROR(INDEX(Table2[Category Name],MATCH(I11,$H$7:$H$44,0),0),"--")</f>
        <v>Bills/Utilities</v>
      </c>
      <c r="K11" s="149" t="str">
        <f ca="1"/>
        <v>Bills/Utilities</v>
      </c>
    </row>
    <row r="12" spans="1:11" ht="16.350000000000001" customHeight="1" x14ac:dyDescent="0.25">
      <c r="B12" s="187"/>
      <c r="C12" s="157"/>
      <c r="D12" s="158" t="s">
        <v>104</v>
      </c>
      <c r="E12" s="157" t="s">
        <v>121</v>
      </c>
      <c r="F12" s="149"/>
      <c r="G12" s="149" t="str">
        <f>IF(COUNTA(Table2[[#This Row],[Category Name]:[Category Type]])=2,"YES","")</f>
        <v>YES</v>
      </c>
      <c r="H12" s="149">
        <f>IF(G12="","",COUNTIF($G$7:G12,"YES"))</f>
        <v>6</v>
      </c>
      <c r="I12" s="149">
        <f t="shared" si="0"/>
        <v>6</v>
      </c>
      <c r="J12" s="149" t="str" cm="1">
        <f t="array" ref="J12">IFERROR(INDEX(Table2[Category Name],MATCH(I12,$H$7:$H$44,0),0),"--")</f>
        <v>Entertainment</v>
      </c>
      <c r="K12" s="149" t="str">
        <f ca="1"/>
        <v>Entertainment</v>
      </c>
    </row>
    <row r="13" spans="1:11" ht="16.350000000000001" customHeight="1" x14ac:dyDescent="0.25">
      <c r="B13" s="187"/>
      <c r="C13" s="157"/>
      <c r="D13" s="158" t="s">
        <v>105</v>
      </c>
      <c r="E13" s="157" t="s">
        <v>121</v>
      </c>
      <c r="F13" s="149"/>
      <c r="G13" s="149" t="str">
        <f>IF(COUNTA(Table2[[#This Row],[Category Name]:[Category Type]])=2,"YES","")</f>
        <v>YES</v>
      </c>
      <c r="H13" s="149">
        <f>IF(G13="","",COUNTIF($G$7:G13,"YES"))</f>
        <v>7</v>
      </c>
      <c r="I13" s="149">
        <f t="shared" si="0"/>
        <v>7</v>
      </c>
      <c r="J13" s="149" t="str" cm="1">
        <f t="array" ref="J13">IFERROR(INDEX(Table2[Category Name],MATCH(I13,$H$7:$H$44,0),0),"--")</f>
        <v>Fees/Charges</v>
      </c>
      <c r="K13" s="149" t="str">
        <f ca="1"/>
        <v>Fees/Charges</v>
      </c>
    </row>
    <row r="14" spans="1:11" ht="16.350000000000001" customHeight="1" x14ac:dyDescent="0.25">
      <c r="B14" s="187"/>
      <c r="C14" s="157"/>
      <c r="D14" s="158" t="s">
        <v>92</v>
      </c>
      <c r="E14" s="157" t="s">
        <v>121</v>
      </c>
      <c r="F14" s="149"/>
      <c r="G14" s="149" t="str">
        <f>IF(COUNTA(Table2[[#This Row],[Category Name]:[Category Type]])=2,"YES","")</f>
        <v>YES</v>
      </c>
      <c r="H14" s="149">
        <f>IF(G14="","",COUNTIF($G$7:G14,"YES"))</f>
        <v>8</v>
      </c>
      <c r="I14" s="149">
        <f t="shared" si="0"/>
        <v>8</v>
      </c>
      <c r="J14" s="149" t="str" cm="1">
        <f t="array" ref="J14">IFERROR(INDEX(Table2[Category Name],MATCH(I14,$H$7:$H$44,0),0),"--")</f>
        <v>Groceries</v>
      </c>
      <c r="K14" s="149" t="str">
        <f ca="1"/>
        <v>Groceries</v>
      </c>
    </row>
    <row r="15" spans="1:11" ht="16.350000000000001" customHeight="1" x14ac:dyDescent="0.25">
      <c r="B15" s="187"/>
      <c r="C15" s="157"/>
      <c r="D15" s="158" t="s">
        <v>95</v>
      </c>
      <c r="E15" s="157" t="s">
        <v>121</v>
      </c>
      <c r="F15" s="149"/>
      <c r="G15" s="149" t="str">
        <f>IF(COUNTA(Table2[[#This Row],[Category Name]:[Category Type]])=2,"YES","")</f>
        <v>YES</v>
      </c>
      <c r="H15" s="149">
        <f>IF(G15="","",COUNTIF($G$7:G15,"YES"))</f>
        <v>9</v>
      </c>
      <c r="I15" s="149">
        <f t="shared" si="0"/>
        <v>9</v>
      </c>
      <c r="J15" s="149" t="str" cm="1">
        <f t="array" ref="J15">IFERROR(INDEX(Table2[Category Name],MATCH(I15,$H$7:$H$44,0),0),"--")</f>
        <v>Health/Fitness</v>
      </c>
      <c r="K15" s="149" t="str">
        <f ca="1"/>
        <v>Health/Fitness</v>
      </c>
    </row>
    <row r="16" spans="1:11" ht="16.350000000000001" customHeight="1" x14ac:dyDescent="0.25">
      <c r="B16" s="187"/>
      <c r="C16" s="157"/>
      <c r="D16" s="158" t="s">
        <v>99</v>
      </c>
      <c r="E16" s="157" t="s">
        <v>121</v>
      </c>
      <c r="F16" s="149"/>
      <c r="G16" s="149" t="str">
        <f>IF(COUNTA(Table2[[#This Row],[Category Name]:[Category Type]])=2,"YES","")</f>
        <v>YES</v>
      </c>
      <c r="H16" s="149">
        <f>IF(G16="","",COUNTIF($G$7:G16,"YES"))</f>
        <v>10</v>
      </c>
      <c r="I16" s="149">
        <f t="shared" si="0"/>
        <v>10</v>
      </c>
      <c r="J16" s="149" t="str" cm="1">
        <f t="array" ref="J16">IFERROR(INDEX(Table2[Category Name],MATCH(I16,$H$7:$H$44,0),0),"--")</f>
        <v>Home</v>
      </c>
      <c r="K16" s="149" t="str">
        <f ca="1"/>
        <v>Home</v>
      </c>
    </row>
    <row r="17" spans="2:11" ht="16.350000000000001" customHeight="1" x14ac:dyDescent="0.25">
      <c r="B17" s="187"/>
      <c r="C17" s="157"/>
      <c r="D17" s="158" t="s">
        <v>91</v>
      </c>
      <c r="E17" s="157" t="s">
        <v>121</v>
      </c>
      <c r="F17" s="149"/>
      <c r="G17" s="149" t="str">
        <f>IF(COUNTA(Table2[[#This Row],[Category Name]:[Category Type]])=2,"YES","")</f>
        <v>YES</v>
      </c>
      <c r="H17" s="149">
        <f>IF(G17="","",COUNTIF($G$7:G17,"YES"))</f>
        <v>11</v>
      </c>
      <c r="I17" s="149">
        <f t="shared" si="0"/>
        <v>11</v>
      </c>
      <c r="J17" s="149" t="str" cm="1">
        <f t="array" ref="J17">IFERROR(INDEX(Table2[Category Name],MATCH(I17,$H$7:$H$44,0),0),"--")</f>
        <v>Misc</v>
      </c>
      <c r="K17" s="149" t="str">
        <f ca="1"/>
        <v>Misc</v>
      </c>
    </row>
    <row r="18" spans="2:11" ht="16.350000000000001" customHeight="1" x14ac:dyDescent="0.25">
      <c r="B18" s="187"/>
      <c r="C18" s="157"/>
      <c r="D18" s="158" t="s">
        <v>122</v>
      </c>
      <c r="E18" s="157" t="s">
        <v>121</v>
      </c>
      <c r="F18" s="149"/>
      <c r="G18" s="149" t="str">
        <f>IF(COUNTA(Table2[[#This Row],[Category Name]:[Category Type]])=2,"YES","")</f>
        <v>YES</v>
      </c>
      <c r="H18" s="149">
        <f>IF(G18="","",COUNTIF($G$7:G18,"YES"))</f>
        <v>12</v>
      </c>
      <c r="I18" s="149">
        <f t="shared" si="0"/>
        <v>12</v>
      </c>
      <c r="J18" s="149" t="str" cm="1">
        <f t="array" ref="J18">IFERROR(INDEX(Table2[Category Name],MATCH(I18,$H$7:$H$44,0),0),"--")</f>
        <v>Mortgage/Rent</v>
      </c>
      <c r="K18" s="149" t="str">
        <f ca="1"/>
        <v>Mortgage/Rent</v>
      </c>
    </row>
    <row r="19" spans="2:11" ht="16.350000000000001" customHeight="1" x14ac:dyDescent="0.25">
      <c r="B19" s="187"/>
      <c r="C19" s="157"/>
      <c r="D19" s="158" t="s">
        <v>102</v>
      </c>
      <c r="E19" s="157" t="s">
        <v>121</v>
      </c>
      <c r="F19" s="149"/>
      <c r="G19" s="149" t="str">
        <f>IF(COUNTA(Table2[[#This Row],[Category Name]:[Category Type]])=2,"YES","")</f>
        <v>YES</v>
      </c>
      <c r="H19" s="149">
        <f>IF(G19="","",COUNTIF($G$7:G19,"YES"))</f>
        <v>13</v>
      </c>
      <c r="I19" s="149">
        <f t="shared" si="0"/>
        <v>13</v>
      </c>
      <c r="J19" s="149" t="str" cm="1">
        <f t="array" ref="J19">IFERROR(INDEX(Table2[Category Name],MATCH(I19,$H$7:$H$44,0),0),"--")</f>
        <v>Payment</v>
      </c>
      <c r="K19" s="149" t="str">
        <f ca="1"/>
        <v>Payment</v>
      </c>
    </row>
    <row r="20" spans="2:11" ht="16.350000000000001" customHeight="1" x14ac:dyDescent="0.25">
      <c r="B20" s="187"/>
      <c r="C20" s="157"/>
      <c r="D20" s="158" t="s">
        <v>100</v>
      </c>
      <c r="E20" s="157" t="s">
        <v>121</v>
      </c>
      <c r="F20" s="149"/>
      <c r="G20" s="149" t="str">
        <f>IF(COUNTA(Table2[[#This Row],[Category Name]:[Category Type]])=2,"YES","")</f>
        <v>YES</v>
      </c>
      <c r="H20" s="149">
        <f>IF(G20="","",COUNTIF($G$7:G20,"YES"))</f>
        <v>14</v>
      </c>
      <c r="I20" s="149">
        <f t="shared" si="0"/>
        <v>14</v>
      </c>
      <c r="J20" s="149" t="str" cm="1">
        <f t="array" ref="J20">IFERROR(INDEX(Table2[Category Name],MATCH(I20,$H$7:$H$44,0),0),"--")</f>
        <v>Professional Services</v>
      </c>
      <c r="K20" s="149" t="str">
        <f ca="1"/>
        <v>Professional Services</v>
      </c>
    </row>
    <row r="21" spans="2:11" ht="16.350000000000001" customHeight="1" x14ac:dyDescent="0.25">
      <c r="B21" s="187"/>
      <c r="C21" s="157"/>
      <c r="D21" s="158" t="s">
        <v>89</v>
      </c>
      <c r="E21" s="157" t="s">
        <v>121</v>
      </c>
      <c r="F21" s="149"/>
      <c r="G21" s="149" t="str">
        <f>IF(COUNTA(Table2[[#This Row],[Category Name]:[Category Type]])=2,"YES","")</f>
        <v>YES</v>
      </c>
      <c r="H21" s="149">
        <f>IF(G21="","",COUNTIF($G$7:G21,"YES"))</f>
        <v>15</v>
      </c>
      <c r="I21" s="149">
        <f t="shared" si="0"/>
        <v>15</v>
      </c>
      <c r="J21" s="149" t="str" cm="1">
        <f t="array" ref="J21">IFERROR(INDEX(Table2[Category Name],MATCH(I21,$H$7:$H$44,0),0),"--")</f>
        <v>Restaurants/Dining</v>
      </c>
      <c r="K21" s="149" t="str">
        <f ca="1"/>
        <v>Restaurants/Dining</v>
      </c>
    </row>
    <row r="22" spans="2:11" ht="16.350000000000001" customHeight="1" x14ac:dyDescent="0.25">
      <c r="B22" s="187"/>
      <c r="C22" s="157"/>
      <c r="D22" s="158" t="s">
        <v>90</v>
      </c>
      <c r="E22" s="157" t="s">
        <v>121</v>
      </c>
      <c r="F22" s="149"/>
      <c r="G22" s="149" t="str">
        <f>IF(COUNTA(Table2[[#This Row],[Category Name]:[Category Type]])=2,"YES","")</f>
        <v>YES</v>
      </c>
      <c r="H22" s="149">
        <f>IF(G22="","",COUNTIF($G$7:G22,"YES"))</f>
        <v>16</v>
      </c>
      <c r="I22" s="149">
        <f t="shared" si="0"/>
        <v>16</v>
      </c>
      <c r="J22" s="149" t="str" cm="1">
        <f t="array" ref="J22">IFERROR(INDEX(Table2[Category Name],MATCH(I22,$H$7:$H$44,0),0),"--")</f>
        <v>Shopping</v>
      </c>
      <c r="K22" s="149" t="str">
        <f ca="1"/>
        <v>Shopping</v>
      </c>
    </row>
    <row r="23" spans="2:11" ht="16.350000000000001" customHeight="1" x14ac:dyDescent="0.25">
      <c r="B23" s="187"/>
      <c r="C23" s="157"/>
      <c r="D23" s="158" t="s">
        <v>93</v>
      </c>
      <c r="E23" s="157" t="s">
        <v>121</v>
      </c>
      <c r="F23" s="149"/>
      <c r="G23" s="149" t="str">
        <f>IF(COUNTA(Table2[[#This Row],[Category Name]:[Category Type]])=2,"YES","")</f>
        <v>YES</v>
      </c>
      <c r="H23" s="149">
        <f>IF(G23="","",COUNTIF($G$7:G23,"YES"))</f>
        <v>17</v>
      </c>
      <c r="I23" s="149">
        <f t="shared" si="0"/>
        <v>17</v>
      </c>
      <c r="J23" s="149" t="str" cm="1">
        <f t="array" ref="J23">IFERROR(INDEX(Table2[Category Name],MATCH(I23,$H$7:$H$44,0),0),"--")</f>
        <v>Travel</v>
      </c>
      <c r="K23" s="149" t="str">
        <f ca="1"/>
        <v>Travel</v>
      </c>
    </row>
    <row r="24" spans="2:11" ht="16.350000000000001" customHeight="1" thickBot="1" x14ac:dyDescent="0.3">
      <c r="B24" s="187"/>
      <c r="C24" s="161"/>
      <c r="D24" s="162" t="s">
        <v>97</v>
      </c>
      <c r="E24" s="161" t="s">
        <v>121</v>
      </c>
      <c r="F24" s="149"/>
      <c r="G24" s="149" t="str">
        <f>IF(COUNTA(Table2[[#This Row],[Category Name]:[Category Type]])=2,"YES","")</f>
        <v>YES</v>
      </c>
      <c r="H24" s="149">
        <f>IF(G24="","",COUNTIF($G$7:G24,"YES"))</f>
        <v>18</v>
      </c>
      <c r="I24" s="149">
        <f t="shared" si="0"/>
        <v>18</v>
      </c>
      <c r="J24" s="149" t="str" cm="1">
        <f t="array" ref="J24">IFERROR(INDEX(Table2[Category Name],MATCH(I24,$H$7:$H$44,0),0),"--")</f>
        <v>Uncategorized</v>
      </c>
      <c r="K24" s="149" t="str">
        <f ca="1"/>
        <v>Uncategorized</v>
      </c>
    </row>
    <row r="25" spans="2:11" ht="16.350000000000001" customHeight="1" x14ac:dyDescent="0.25">
      <c r="B25" s="192" t="s">
        <v>123</v>
      </c>
      <c r="C25" s="127"/>
      <c r="D25" s="124"/>
      <c r="E25" s="125"/>
      <c r="F25" s="149"/>
      <c r="G25" s="149" t="str">
        <f>IF(COUNTA(Table2[[#This Row],[Category Name]:[Category Type]])=2,"YES","")</f>
        <v/>
      </c>
      <c r="H25" s="149" t="str">
        <f>IF(G25="","",COUNTIF($G$7:G25,"YES"))</f>
        <v/>
      </c>
      <c r="I25" s="149" t="str">
        <f t="shared" si="0"/>
        <v>--</v>
      </c>
      <c r="J25" s="149" t="str" cm="1">
        <f t="array" ref="J25">IFERROR(INDEX(Table2[Category Name],MATCH(I25,$H$7:$H$44,0),0),"--")</f>
        <v>--</v>
      </c>
      <c r="K25" s="149"/>
    </row>
    <row r="26" spans="2:11" ht="16.350000000000001" customHeight="1" x14ac:dyDescent="0.25">
      <c r="B26" s="193"/>
      <c r="C26" s="128"/>
      <c r="D26" s="124"/>
      <c r="E26" s="125"/>
      <c r="F26" s="149"/>
      <c r="G26" s="149" t="str">
        <f>IF(COUNTA(Table2[[#This Row],[Category Name]:[Category Type]])=2,"YES","")</f>
        <v/>
      </c>
      <c r="H26" s="149" t="str">
        <f>IF(G26="","",COUNTIF($G$7:G26,"YES"))</f>
        <v/>
      </c>
      <c r="I26" s="149" t="str">
        <f t="shared" si="0"/>
        <v>--</v>
      </c>
      <c r="J26" s="149" t="str" cm="1">
        <f t="array" ref="J26">IFERROR(INDEX(Table2[Category Name],MATCH(I26,$H$7:$H$44,0),0),"--")</f>
        <v>--</v>
      </c>
      <c r="K26" s="149"/>
    </row>
    <row r="27" spans="2:11" ht="16.350000000000001" customHeight="1" x14ac:dyDescent="0.25">
      <c r="B27" s="193"/>
      <c r="C27" s="128"/>
      <c r="D27" s="124"/>
      <c r="E27" s="125"/>
      <c r="F27" s="149"/>
      <c r="G27" s="149" t="str">
        <f>IF(COUNTA(Table2[[#This Row],[Category Name]:[Category Type]])=2,"YES","")</f>
        <v/>
      </c>
      <c r="H27" s="149" t="str">
        <f>IF(G27="","",COUNTIF($G$7:G27,"YES"))</f>
        <v/>
      </c>
      <c r="I27" s="149" t="str">
        <f t="shared" si="0"/>
        <v>--</v>
      </c>
      <c r="J27" s="149" t="str" cm="1">
        <f t="array" ref="J27">IFERROR(INDEX(Table2[Category Name],MATCH(I27,$H$7:$H$44,0),0),"--")</f>
        <v>--</v>
      </c>
      <c r="K27" s="149"/>
    </row>
    <row r="28" spans="2:11" ht="16.350000000000001" customHeight="1" x14ac:dyDescent="0.25">
      <c r="B28" s="193"/>
      <c r="C28" s="128"/>
      <c r="D28" s="124"/>
      <c r="E28" s="125"/>
      <c r="F28" s="149"/>
      <c r="G28" s="149" t="str">
        <f>IF(COUNTA(Table2[[#This Row],[Category Name]:[Category Type]])=2,"YES","")</f>
        <v/>
      </c>
      <c r="H28" s="149" t="str">
        <f>IF(G28="","",COUNTIF($G$7:G28,"YES"))</f>
        <v/>
      </c>
      <c r="I28" s="149" t="str">
        <f t="shared" si="0"/>
        <v>--</v>
      </c>
      <c r="J28" s="149" t="str" cm="1">
        <f t="array" ref="J28">IFERROR(INDEX(Table2[Category Name],MATCH(I28,$H$7:$H$44,0),0),"--")</f>
        <v>--</v>
      </c>
      <c r="K28" s="149"/>
    </row>
    <row r="29" spans="2:11" ht="16.350000000000001" customHeight="1" x14ac:dyDescent="0.25">
      <c r="B29" s="193"/>
      <c r="C29" s="128"/>
      <c r="D29" s="124"/>
      <c r="E29" s="125"/>
      <c r="F29" s="149"/>
      <c r="G29" s="149" t="str">
        <f>IF(COUNTA(Table2[[#This Row],[Category Name]:[Category Type]])=2,"YES","")</f>
        <v/>
      </c>
      <c r="H29" s="149" t="str">
        <f>IF(G29="","",COUNTIF($G$7:G29,"YES"))</f>
        <v/>
      </c>
      <c r="I29" s="149" t="str">
        <f t="shared" si="0"/>
        <v>--</v>
      </c>
      <c r="J29" s="149" t="str" cm="1">
        <f t="array" ref="J29">IFERROR(INDEX(Table2[Category Name],MATCH(I29,$H$7:$H$44,0),0),"--")</f>
        <v>--</v>
      </c>
      <c r="K29" s="149"/>
    </row>
    <row r="30" spans="2:11" ht="16.350000000000001" customHeight="1" x14ac:dyDescent="0.25">
      <c r="B30" s="193"/>
      <c r="C30" s="128"/>
      <c r="D30" s="124"/>
      <c r="E30" s="125"/>
      <c r="F30" s="149"/>
      <c r="G30" s="149" t="str">
        <f>IF(COUNTA(Table2[[#This Row],[Category Name]:[Category Type]])=2,"YES","")</f>
        <v/>
      </c>
      <c r="H30" s="149" t="str">
        <f>IF(G30="","",COUNTIF($G$7:G30,"YES"))</f>
        <v/>
      </c>
      <c r="I30" s="149" t="str">
        <f t="shared" si="0"/>
        <v>--</v>
      </c>
      <c r="J30" s="149" t="str" cm="1">
        <f t="array" ref="J30">IFERROR(INDEX(Table2[Category Name],MATCH(I30,$H$7:$H$44,0),0),"--")</f>
        <v>--</v>
      </c>
      <c r="K30" s="149"/>
    </row>
    <row r="31" spans="2:11" ht="16.350000000000001" customHeight="1" x14ac:dyDescent="0.25">
      <c r="B31" s="193"/>
      <c r="C31" s="128"/>
      <c r="D31" s="124"/>
      <c r="E31" s="125"/>
      <c r="F31" s="149"/>
      <c r="G31" s="149" t="str">
        <f>IF(COUNTA(Table2[[#This Row],[Category Name]:[Category Type]])=2,"YES","")</f>
        <v/>
      </c>
      <c r="H31" s="149" t="str">
        <f>IF(G31="","",COUNTIF($G$7:G31,"YES"))</f>
        <v/>
      </c>
      <c r="I31" s="149" t="str">
        <f t="shared" si="0"/>
        <v>--</v>
      </c>
      <c r="J31" s="149" t="str" cm="1">
        <f t="array" ref="J31">IFERROR(INDEX(Table2[Category Name],MATCH(I31,$H$7:$H$44,0),0),"--")</f>
        <v>--</v>
      </c>
      <c r="K31" s="149"/>
    </row>
    <row r="32" spans="2:11" ht="16.350000000000001" customHeight="1" x14ac:dyDescent="0.25">
      <c r="B32" s="193"/>
      <c r="C32" s="128"/>
      <c r="D32" s="124"/>
      <c r="E32" s="125"/>
      <c r="F32" s="149"/>
      <c r="G32" s="149" t="str">
        <f>IF(COUNTA(Table2[[#This Row],[Category Name]:[Category Type]])=2,"YES","")</f>
        <v/>
      </c>
      <c r="H32" s="149" t="str">
        <f>IF(G32="","",COUNTIF($G$7:G32,"YES"))</f>
        <v/>
      </c>
      <c r="I32" s="149" t="str">
        <f t="shared" si="0"/>
        <v>--</v>
      </c>
      <c r="J32" s="149" t="str" cm="1">
        <f t="array" ref="J32">IFERROR(INDEX(Table2[Category Name],MATCH(I32,$H$7:$H$44,0),0),"--")</f>
        <v>--</v>
      </c>
      <c r="K32" s="149"/>
    </row>
    <row r="33" spans="2:11" ht="16.350000000000001" customHeight="1" x14ac:dyDescent="0.25">
      <c r="B33" s="193"/>
      <c r="C33" s="128"/>
      <c r="D33" s="124"/>
      <c r="E33" s="125"/>
      <c r="F33" s="149"/>
      <c r="G33" s="149" t="str">
        <f>IF(COUNTA(Table2[[#This Row],[Category Name]:[Category Type]])=2,"YES","")</f>
        <v/>
      </c>
      <c r="H33" s="149" t="str">
        <f>IF(G33="","",COUNTIF($G$7:G33,"YES"))</f>
        <v/>
      </c>
      <c r="I33" s="149" t="str">
        <f t="shared" si="0"/>
        <v>--</v>
      </c>
      <c r="J33" s="149" t="str" cm="1">
        <f t="array" ref="J33">IFERROR(INDEX(Table2[Category Name],MATCH(I33,$H$7:$H$44,0),0),"--")</f>
        <v>--</v>
      </c>
      <c r="K33" s="149"/>
    </row>
    <row r="34" spans="2:11" ht="16.350000000000001" customHeight="1" x14ac:dyDescent="0.25">
      <c r="B34" s="193"/>
      <c r="C34" s="128"/>
      <c r="D34" s="124"/>
      <c r="E34" s="125"/>
      <c r="F34" s="149"/>
      <c r="G34" s="149" t="str">
        <f>IF(COUNTA(Table2[[#This Row],[Category Name]:[Category Type]])=2,"YES","")</f>
        <v/>
      </c>
      <c r="H34" s="149" t="str">
        <f>IF(G34="","",COUNTIF($G$7:G34,"YES"))</f>
        <v/>
      </c>
      <c r="I34" s="149" t="str">
        <f t="shared" si="0"/>
        <v>--</v>
      </c>
      <c r="J34" s="149" t="str" cm="1">
        <f t="array" ref="J34">IFERROR(INDEX(Table2[Category Name],MATCH(I34,$H$7:$H$44,0),0),"--")</f>
        <v>--</v>
      </c>
      <c r="K34" s="149"/>
    </row>
    <row r="35" spans="2:11" ht="16.350000000000001" customHeight="1" x14ac:dyDescent="0.25">
      <c r="B35" s="193"/>
      <c r="C35" s="128"/>
      <c r="D35" s="124"/>
      <c r="E35" s="125"/>
      <c r="F35" s="149"/>
      <c r="G35" s="149" t="str">
        <f>IF(COUNTA(Table2[[#This Row],[Category Name]:[Category Type]])=2,"YES","")</f>
        <v/>
      </c>
      <c r="H35" s="149" t="str">
        <f>IF(G35="","",COUNTIF($G$7:G35,"YES"))</f>
        <v/>
      </c>
      <c r="I35" s="149" t="str">
        <f t="shared" si="0"/>
        <v>--</v>
      </c>
      <c r="J35" s="149" t="str" cm="1">
        <f t="array" ref="J35">IFERROR(INDEX(Table2[Category Name],MATCH(I35,$H$7:$H$44,0),0),"--")</f>
        <v>--</v>
      </c>
      <c r="K35" s="149"/>
    </row>
    <row r="36" spans="2:11" ht="16.350000000000001" customHeight="1" x14ac:dyDescent="0.25">
      <c r="B36" s="193"/>
      <c r="C36" s="128"/>
      <c r="D36" s="124"/>
      <c r="E36" s="125"/>
      <c r="F36" s="149"/>
      <c r="G36" s="149" t="str">
        <f>IF(COUNTA(Table2[[#This Row],[Category Name]:[Category Type]])=2,"YES","")</f>
        <v/>
      </c>
      <c r="H36" s="149" t="str">
        <f>IF(G36="","",COUNTIF($G$7:G36,"YES"))</f>
        <v/>
      </c>
      <c r="I36" s="149" t="str">
        <f t="shared" si="0"/>
        <v>--</v>
      </c>
      <c r="J36" s="149" t="str" cm="1">
        <f t="array" ref="J36">IFERROR(INDEX(Table2[Category Name],MATCH(I36,$H$7:$H$44,0),0),"--")</f>
        <v>--</v>
      </c>
      <c r="K36" s="149"/>
    </row>
    <row r="37" spans="2:11" x14ac:dyDescent="0.25">
      <c r="B37" s="194"/>
      <c r="C37" s="129"/>
      <c r="D37" s="124"/>
      <c r="E37" s="125"/>
      <c r="F37" s="149"/>
      <c r="G37" s="149" t="str">
        <f>IF(COUNTA(Table2[[#This Row],[Category Name]:[Category Type]])=2,"YES","")</f>
        <v/>
      </c>
      <c r="H37" s="149" t="str">
        <f>IF(G37="","",COUNTIF($G$7:G37,"YES"))</f>
        <v/>
      </c>
      <c r="I37" s="149" t="str">
        <f t="shared" si="0"/>
        <v>--</v>
      </c>
      <c r="J37" s="149" t="str" cm="1">
        <f t="array" ref="J37">IFERROR(INDEX(Table2[Category Name],MATCH(I37,$H$7:$H$44,0),0),"--")</f>
        <v>--</v>
      </c>
      <c r="K37" s="149"/>
    </row>
    <row r="38" spans="2:11" x14ac:dyDescent="0.25">
      <c r="B38" s="194"/>
      <c r="C38" s="129"/>
      <c r="D38" s="124"/>
      <c r="E38" s="125"/>
      <c r="F38" s="149"/>
      <c r="G38" s="149" t="str">
        <f>IF(COUNTA(Table2[[#This Row],[Category Name]:[Category Type]])=2,"YES","")</f>
        <v/>
      </c>
      <c r="H38" s="149" t="str">
        <f>IF(G38="","",COUNTIF($G$7:G38,"YES"))</f>
        <v/>
      </c>
      <c r="I38" s="149" t="str">
        <f t="shared" si="0"/>
        <v>--</v>
      </c>
      <c r="J38" s="149" t="str" cm="1">
        <f t="array" ref="J38">IFERROR(INDEX(Table2[Category Name],MATCH(I38,$H$7:$H$44,0),0),"--")</f>
        <v>--</v>
      </c>
      <c r="K38" s="149"/>
    </row>
    <row r="39" spans="2:11" x14ac:dyDescent="0.25">
      <c r="B39" s="194"/>
      <c r="C39" s="129"/>
      <c r="D39" s="124"/>
      <c r="E39" s="125"/>
      <c r="F39" s="149"/>
      <c r="G39" s="149" t="str">
        <f>IF(COUNTA(Table2[[#This Row],[Category Name]:[Category Type]])=2,"YES","")</f>
        <v/>
      </c>
      <c r="H39" s="149" t="str">
        <f>IF(G39="","",COUNTIF($G$7:G39,"YES"))</f>
        <v/>
      </c>
      <c r="I39" s="149" t="str">
        <f t="shared" si="0"/>
        <v>--</v>
      </c>
      <c r="J39" s="149" t="str" cm="1">
        <f t="array" ref="J39">IFERROR(INDEX(Table2[Category Name],MATCH(I39,$H$7:$H$44,0),0),"--")</f>
        <v>--</v>
      </c>
      <c r="K39" s="149"/>
    </row>
    <row r="40" spans="2:11" x14ac:dyDescent="0.25">
      <c r="B40" s="194"/>
      <c r="C40" s="129"/>
      <c r="D40" s="124"/>
      <c r="E40" s="125"/>
      <c r="F40" s="149"/>
      <c r="G40" s="149" t="str">
        <f>IF(COUNTA(Table2[[#This Row],[Category Name]:[Category Type]])=2,"YES","")</f>
        <v/>
      </c>
      <c r="H40" s="149" t="str">
        <f>IF(G40="","",COUNTIF($G$7:G40,"YES"))</f>
        <v/>
      </c>
      <c r="I40" s="149" t="str">
        <f t="shared" si="0"/>
        <v>--</v>
      </c>
      <c r="J40" s="149" t="str" cm="1">
        <f t="array" ref="J40">IFERROR(INDEX(Table2[Category Name],MATCH(I40,$H$7:$H$44,0),0),"--")</f>
        <v>--</v>
      </c>
      <c r="K40" s="149"/>
    </row>
    <row r="41" spans="2:11" x14ac:dyDescent="0.25">
      <c r="B41" s="194"/>
      <c r="C41" s="129"/>
      <c r="D41" s="124"/>
      <c r="E41" s="125"/>
      <c r="F41" s="149"/>
      <c r="G41" s="149" t="str">
        <f>IF(COUNTA(Table2[[#This Row],[Category Name]:[Category Type]])=2,"YES","")</f>
        <v/>
      </c>
      <c r="H41" s="149" t="str">
        <f>IF(G41="","",COUNTIF($G$7:G41,"YES"))</f>
        <v/>
      </c>
      <c r="I41" s="149" t="str">
        <f t="shared" si="0"/>
        <v>--</v>
      </c>
      <c r="J41" s="149" t="str" cm="1">
        <f t="array" ref="J41">IFERROR(INDEX(Table2[Category Name],MATCH(I41,$H$7:$H$44,0),0),"--")</f>
        <v>--</v>
      </c>
      <c r="K41" s="149"/>
    </row>
    <row r="42" spans="2:11" x14ac:dyDescent="0.25">
      <c r="B42" s="194"/>
      <c r="C42" s="129"/>
      <c r="D42" s="124"/>
      <c r="E42" s="125"/>
      <c r="F42" s="149"/>
      <c r="G42" s="149" t="str">
        <f>IF(COUNTA(Table2[[#This Row],[Category Name]:[Category Type]])=2,"YES","")</f>
        <v/>
      </c>
      <c r="H42" s="149" t="str">
        <f>IF(G42="","",COUNTIF($G$7:G42,"YES"))</f>
        <v/>
      </c>
      <c r="I42" s="149" t="str">
        <f t="shared" si="0"/>
        <v>--</v>
      </c>
      <c r="J42" s="149" t="str" cm="1">
        <f t="array" ref="J42">IFERROR(INDEX(Table2[Category Name],MATCH(I42,$H$7:$H$44,0),0),"--")</f>
        <v>--</v>
      </c>
      <c r="K42" s="149"/>
    </row>
    <row r="43" spans="2:11" x14ac:dyDescent="0.25">
      <c r="B43" s="194"/>
      <c r="C43" s="129"/>
      <c r="D43" s="124"/>
      <c r="E43" s="125"/>
      <c r="F43" s="149"/>
      <c r="G43" s="149" t="str">
        <f>IF(COUNTA(Table2[[#This Row],[Category Name]:[Category Type]])=2,"YES","")</f>
        <v/>
      </c>
      <c r="H43" s="149" t="str">
        <f>IF(G43="","",COUNTIF($G$7:G43,"YES"))</f>
        <v/>
      </c>
      <c r="I43" s="149" t="str">
        <f t="shared" si="0"/>
        <v>--</v>
      </c>
      <c r="J43" s="149" t="str" cm="1">
        <f t="array" ref="J43">IFERROR(INDEX(Table2[Category Name],MATCH(I43,$H$7:$H$44,0),0),"--")</f>
        <v>--</v>
      </c>
      <c r="K43" s="149"/>
    </row>
    <row r="44" spans="2:11" x14ac:dyDescent="0.25">
      <c r="B44" s="194"/>
      <c r="C44" s="129"/>
      <c r="D44" s="124"/>
      <c r="E44" s="125"/>
      <c r="F44" s="149"/>
      <c r="G44" s="149" t="str">
        <f>IF(COUNTA(Table2[[#This Row],[Category Name]:[Category Type]])=2,"YES","")</f>
        <v/>
      </c>
      <c r="H44" s="149" t="str">
        <f>IF(G44="","",COUNTIF($G$7:G44,"YES"))</f>
        <v/>
      </c>
      <c r="I44" s="149" t="str">
        <f t="shared" si="0"/>
        <v>--</v>
      </c>
      <c r="J44" s="149" t="str" cm="1">
        <f t="array" ref="J44">IFERROR(INDEX(Table2[Category Name],MATCH(I44,$H$7:$H$44,0),0),"--")</f>
        <v>--</v>
      </c>
      <c r="K44" s="149"/>
    </row>
  </sheetData>
  <mergeCells count="4">
    <mergeCell ref="B7:B24"/>
    <mergeCell ref="B2:E2"/>
    <mergeCell ref="B3:E3"/>
    <mergeCell ref="B25:B44"/>
  </mergeCells>
  <conditionalFormatting sqref="E25:E44">
    <cfRule type="expression" dxfId="25" priority="3">
      <formula>AND(ISBLANK(E25),D25&lt;&gt;"")</formula>
    </cfRule>
  </conditionalFormatting>
  <conditionalFormatting sqref="D25:D44">
    <cfRule type="expression" dxfId="24" priority="2">
      <formula>AND(ISBLANK(D25),E25&lt;&gt;"")</formula>
    </cfRule>
  </conditionalFormatting>
  <dataValidations count="2">
    <dataValidation type="list" allowBlank="1" showInputMessage="1" showErrorMessage="1" sqref="E7:E44" xr:uid="{DCAA8EF2-4B1D-BB47-9A82-B536ED30521D}">
      <formula1>"Income,Transfer,Expense"</formula1>
    </dataValidation>
    <dataValidation allowBlank="1" showInputMessage="1" showErrorMessage="1" promptTitle="Categories" prompt="Create and edit categories in starting in row 25 on column D and set the category type in column E. Make transactions glanceable across every sheet." sqref="A1" xr:uid="{3EF09FB9-9454-40CB-B2B8-E8BB0507A067}"/>
  </dataValidations>
  <pageMargins left="0.7" right="0.7" top="0.75" bottom="0.75" header="0.3" footer="0.3"/>
  <pageSetup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C85CD-1FD7-F14B-83D1-B61B8BB356B1}">
  <dimension ref="B1:M136"/>
  <sheetViews>
    <sheetView showGridLines="0" workbookViewId="0">
      <selection activeCell="C26" sqref="C26"/>
    </sheetView>
  </sheetViews>
  <sheetFormatPr defaultColWidth="11.42578125" defaultRowHeight="15" x14ac:dyDescent="0.25"/>
  <cols>
    <col min="1" max="1" width="3.42578125" customWidth="1"/>
    <col min="2" max="2" width="10.85546875" hidden="1" customWidth="1"/>
    <col min="3" max="4" width="33.42578125" customWidth="1"/>
    <col min="5" max="5" width="10.85546875" hidden="1" customWidth="1"/>
    <col min="6" max="6" width="7.42578125" customWidth="1"/>
    <col min="7" max="7" width="0" hidden="1" customWidth="1"/>
    <col min="8" max="9" width="33.7109375" customWidth="1"/>
    <col min="10" max="10" width="33.7109375" hidden="1" customWidth="1"/>
  </cols>
  <sheetData>
    <row r="1" spans="2:13" ht="8.1" customHeight="1" x14ac:dyDescent="0.25">
      <c r="B1" s="163"/>
      <c r="C1" s="164"/>
      <c r="D1" s="164"/>
      <c r="E1" s="164"/>
      <c r="F1" s="164"/>
      <c r="G1" s="164"/>
      <c r="H1" s="164"/>
      <c r="I1" s="164"/>
      <c r="J1" s="164"/>
      <c r="K1" s="163"/>
      <c r="L1" s="163"/>
      <c r="M1" s="163"/>
    </row>
    <row r="2" spans="2:13" ht="40.35" customHeight="1" x14ac:dyDescent="0.25">
      <c r="B2" s="195" t="s">
        <v>113</v>
      </c>
      <c r="C2" s="195"/>
      <c r="D2" s="195"/>
      <c r="E2" s="195"/>
      <c r="F2" s="195"/>
      <c r="G2" s="195"/>
      <c r="H2" s="195"/>
      <c r="I2" s="195"/>
      <c r="J2" s="195"/>
      <c r="K2" s="195"/>
      <c r="L2" s="195"/>
      <c r="M2" s="195"/>
    </row>
    <row r="3" spans="2:13" ht="53.1" customHeight="1" thickBot="1" x14ac:dyDescent="0.3">
      <c r="B3" s="163"/>
      <c r="C3" s="196" t="s">
        <v>129</v>
      </c>
      <c r="D3" s="196"/>
      <c r="E3" s="196"/>
      <c r="F3" s="196"/>
      <c r="G3" s="196"/>
      <c r="H3" s="196"/>
      <c r="I3" s="196"/>
      <c r="J3" s="196"/>
      <c r="K3" s="163"/>
      <c r="L3" s="163"/>
      <c r="M3" s="163"/>
    </row>
    <row r="4" spans="2:13" x14ac:dyDescent="0.25">
      <c r="B4" s="163"/>
      <c r="C4" s="163"/>
      <c r="D4" s="163"/>
      <c r="E4" s="163"/>
      <c r="F4" s="163"/>
      <c r="G4" s="163"/>
      <c r="H4" s="163"/>
      <c r="I4" s="163"/>
      <c r="J4" s="163"/>
      <c r="K4" s="163"/>
      <c r="L4" s="163"/>
      <c r="M4" s="163"/>
    </row>
    <row r="5" spans="2:13" ht="23.1" customHeight="1" x14ac:dyDescent="0.25">
      <c r="B5" s="163"/>
      <c r="C5" s="197" t="s">
        <v>113</v>
      </c>
      <c r="D5" s="197"/>
      <c r="E5" s="163"/>
      <c r="F5" s="163"/>
      <c r="G5" s="163"/>
      <c r="H5" s="197" t="s">
        <v>131</v>
      </c>
      <c r="I5" s="197"/>
      <c r="J5" s="163"/>
      <c r="K5" s="163"/>
      <c r="L5" s="163"/>
      <c r="M5" s="163"/>
    </row>
    <row r="6" spans="2:13" ht="42.95" customHeight="1" x14ac:dyDescent="0.25">
      <c r="B6" s="163"/>
      <c r="C6" s="198" t="s">
        <v>130</v>
      </c>
      <c r="D6" s="198"/>
      <c r="E6" s="163"/>
      <c r="F6" s="163"/>
      <c r="G6" s="163"/>
      <c r="H6" s="198" t="s">
        <v>132</v>
      </c>
      <c r="I6" s="198"/>
      <c r="J6" s="163"/>
      <c r="K6" s="163"/>
      <c r="L6" s="163"/>
      <c r="M6" s="163"/>
    </row>
    <row r="7" spans="2:13" ht="21.95" customHeight="1" x14ac:dyDescent="0.25">
      <c r="B7" s="165" t="s">
        <v>106</v>
      </c>
      <c r="C7" s="166" t="s">
        <v>124</v>
      </c>
      <c r="D7" s="167" t="s">
        <v>125</v>
      </c>
      <c r="E7" s="165" t="s">
        <v>126</v>
      </c>
      <c r="F7" s="163"/>
      <c r="G7" s="165" t="s">
        <v>106</v>
      </c>
      <c r="H7" s="166" t="s">
        <v>124</v>
      </c>
      <c r="I7" s="167" t="s">
        <v>127</v>
      </c>
      <c r="J7" s="165" t="s">
        <v>128</v>
      </c>
      <c r="K7" s="163"/>
      <c r="L7" s="163"/>
      <c r="M7" s="163"/>
    </row>
    <row r="8" spans="2:13" x14ac:dyDescent="0.25">
      <c r="B8" s="168"/>
      <c r="C8" s="169"/>
      <c r="D8" s="170"/>
      <c r="E8" s="168"/>
      <c r="F8" s="163"/>
      <c r="G8" s="165"/>
      <c r="H8" s="166"/>
      <c r="I8" s="167"/>
      <c r="J8" s="175" t="str">
        <f>IF(NOT(_xlfn.XLOOKUP(SubcategoriesTable[[#This Row],[Category name]],CategoriesTable[Category name],CategoriesTable[ID])=0),_xlfn.XLOOKUP(SubcategoriesTable[[#This Row],[Category name]],CategoriesTable[Category name],CategoriesTable[ID]),"")</f>
        <v/>
      </c>
      <c r="K8" s="163"/>
      <c r="L8" s="163"/>
      <c r="M8" s="163"/>
    </row>
    <row r="9" spans="2:13" x14ac:dyDescent="0.25">
      <c r="B9" s="168"/>
      <c r="C9" s="169"/>
      <c r="D9" s="170"/>
      <c r="E9" s="168"/>
      <c r="F9" s="163"/>
      <c r="G9" s="165"/>
      <c r="H9" s="166"/>
      <c r="I9" s="167"/>
      <c r="J9" s="175" t="str">
        <f>IF(NOT(_xlfn.XLOOKUP(SubcategoriesTable[[#This Row],[Category name]],CategoriesTable[Category name],CategoriesTable[ID])=0),_xlfn.XLOOKUP(SubcategoriesTable[[#This Row],[Category name]],CategoriesTable[Category name],CategoriesTable[ID]),"")</f>
        <v/>
      </c>
      <c r="K9" s="163"/>
      <c r="L9" s="163"/>
      <c r="M9" s="163"/>
    </row>
    <row r="10" spans="2:13" x14ac:dyDescent="0.25">
      <c r="B10" s="168"/>
      <c r="C10" s="169"/>
      <c r="D10" s="170"/>
      <c r="E10" s="168"/>
      <c r="F10" s="163"/>
      <c r="G10" s="165"/>
      <c r="H10" s="166"/>
      <c r="I10" s="167"/>
      <c r="J10" s="175" t="str">
        <f>IF(NOT(_xlfn.XLOOKUP(SubcategoriesTable[[#This Row],[Category name]],CategoriesTable[Category name],CategoriesTable[ID])=0),_xlfn.XLOOKUP(SubcategoriesTable[[#This Row],[Category name]],CategoriesTable[Category name],CategoriesTable[ID]),"")</f>
        <v/>
      </c>
      <c r="K10" s="163"/>
      <c r="L10" s="163"/>
      <c r="M10" s="163"/>
    </row>
    <row r="11" spans="2:13" x14ac:dyDescent="0.25">
      <c r="B11" s="168"/>
      <c r="C11" s="169"/>
      <c r="D11" s="170"/>
      <c r="E11" s="168"/>
      <c r="F11" s="163"/>
      <c r="G11" s="165"/>
      <c r="H11" s="166"/>
      <c r="I11" s="167"/>
      <c r="J11" s="175" t="str">
        <f>IF(NOT(_xlfn.XLOOKUP(SubcategoriesTable[[#This Row],[Category name]],CategoriesTable[Category name],CategoriesTable[ID])=0),_xlfn.XLOOKUP(SubcategoriesTable[[#This Row],[Category name]],CategoriesTable[Category name],CategoriesTable[ID]),"")</f>
        <v/>
      </c>
      <c r="K11" s="163"/>
      <c r="L11" s="163"/>
      <c r="M11" s="163"/>
    </row>
    <row r="12" spans="2:13" x14ac:dyDescent="0.25">
      <c r="B12" s="168"/>
      <c r="C12" s="169"/>
      <c r="D12" s="170"/>
      <c r="E12" s="168"/>
      <c r="F12" s="163"/>
      <c r="G12" s="165"/>
      <c r="H12" s="166"/>
      <c r="I12" s="167"/>
      <c r="J12" s="175" t="str">
        <f>IF(NOT(_xlfn.XLOOKUP(SubcategoriesTable[[#This Row],[Category name]],CategoriesTable[Category name],CategoriesTable[ID])=0),_xlfn.XLOOKUP(SubcategoriesTable[[#This Row],[Category name]],CategoriesTable[Category name],CategoriesTable[ID]),"")</f>
        <v/>
      </c>
      <c r="K12" s="163"/>
      <c r="L12" s="163"/>
      <c r="M12" s="163"/>
    </row>
    <row r="13" spans="2:13" x14ac:dyDescent="0.25">
      <c r="B13" s="168"/>
      <c r="C13" s="169"/>
      <c r="D13" s="170"/>
      <c r="E13" s="168"/>
      <c r="F13" s="163"/>
      <c r="G13" s="165"/>
      <c r="H13" s="166"/>
      <c r="I13" s="167"/>
      <c r="J13" s="175" t="str">
        <f>IF(NOT(_xlfn.XLOOKUP(SubcategoriesTable[[#This Row],[Category name]],CategoriesTable[Category name],CategoriesTable[ID])=0),_xlfn.XLOOKUP(SubcategoriesTable[[#This Row],[Category name]],CategoriesTable[Category name],CategoriesTable[ID]),"")</f>
        <v/>
      </c>
      <c r="K13" s="163"/>
      <c r="L13" s="163"/>
      <c r="M13" s="163"/>
    </row>
    <row r="14" spans="2:13" x14ac:dyDescent="0.25">
      <c r="B14" s="171"/>
      <c r="C14" s="169"/>
      <c r="D14" s="170"/>
      <c r="E14" s="168"/>
      <c r="F14" s="163"/>
      <c r="G14" s="165"/>
      <c r="H14" s="166"/>
      <c r="I14" s="167"/>
      <c r="J14" s="175" t="str">
        <f>IF(NOT(_xlfn.XLOOKUP(SubcategoriesTable[[#This Row],[Category name]],CategoriesTable[Category name],CategoriesTable[ID])=0),_xlfn.XLOOKUP(SubcategoriesTable[[#This Row],[Category name]],CategoriesTable[Category name],CategoriesTable[ID]),"")</f>
        <v/>
      </c>
      <c r="K14" s="163"/>
      <c r="L14" s="163"/>
      <c r="M14" s="163"/>
    </row>
    <row r="15" spans="2:13" x14ac:dyDescent="0.25">
      <c r="B15" s="168"/>
      <c r="C15" s="169"/>
      <c r="D15" s="170"/>
      <c r="E15" s="168"/>
      <c r="F15" s="163"/>
      <c r="G15" s="165"/>
      <c r="H15" s="166"/>
      <c r="I15" s="167"/>
      <c r="J15" s="175" t="str">
        <f>IF(NOT(_xlfn.XLOOKUP(SubcategoriesTable[[#This Row],[Category name]],CategoriesTable[Category name],CategoriesTable[ID])=0),_xlfn.XLOOKUP(SubcategoriesTable[[#This Row],[Category name]],CategoriesTable[Category name],CategoriesTable[ID]),"")</f>
        <v/>
      </c>
      <c r="K15" s="163"/>
      <c r="L15" s="163"/>
      <c r="M15" s="163"/>
    </row>
    <row r="16" spans="2:13" x14ac:dyDescent="0.25">
      <c r="B16" s="168"/>
      <c r="C16" s="169"/>
      <c r="D16" s="170"/>
      <c r="E16" s="168"/>
      <c r="F16" s="163"/>
      <c r="G16" s="165"/>
      <c r="H16" s="166"/>
      <c r="I16" s="167"/>
      <c r="J16" s="175" t="str">
        <f>IF(NOT(_xlfn.XLOOKUP(SubcategoriesTable[[#This Row],[Category name]],CategoriesTable[Category name],CategoriesTable[ID])=0),_xlfn.XLOOKUP(SubcategoriesTable[[#This Row],[Category name]],CategoriesTable[Category name],CategoriesTable[ID]),"")</f>
        <v/>
      </c>
      <c r="K16" s="163"/>
      <c r="L16" s="163"/>
      <c r="M16" s="163"/>
    </row>
    <row r="17" spans="2:13" x14ac:dyDescent="0.25">
      <c r="B17" s="168"/>
      <c r="C17" s="169"/>
      <c r="D17" s="170"/>
      <c r="E17" s="168"/>
      <c r="F17" s="163"/>
      <c r="G17" s="165"/>
      <c r="H17" s="166"/>
      <c r="I17" s="167"/>
      <c r="J17" s="175" t="str">
        <f>IF(NOT(_xlfn.XLOOKUP(SubcategoriesTable[[#This Row],[Category name]],CategoriesTable[Category name],CategoriesTable[ID])=0),_xlfn.XLOOKUP(SubcategoriesTable[[#This Row],[Category name]],CategoriesTable[Category name],CategoriesTable[ID]),"")</f>
        <v/>
      </c>
      <c r="K17" s="163"/>
      <c r="L17" s="163"/>
      <c r="M17" s="163"/>
    </row>
    <row r="18" spans="2:13" x14ac:dyDescent="0.25">
      <c r="B18" s="171"/>
      <c r="C18" s="169"/>
      <c r="D18" s="170"/>
      <c r="E18" s="168"/>
      <c r="F18" s="163"/>
      <c r="G18" s="165"/>
      <c r="H18" s="166"/>
      <c r="I18" s="167"/>
      <c r="J18" s="175" t="str">
        <f>IF(NOT(_xlfn.XLOOKUP(SubcategoriesTable[[#This Row],[Category name]],CategoriesTable[Category name],CategoriesTable[ID])=0),_xlfn.XLOOKUP(SubcategoriesTable[[#This Row],[Category name]],CategoriesTable[Category name],CategoriesTable[ID]),"")</f>
        <v/>
      </c>
      <c r="K18" s="163"/>
      <c r="L18" s="163"/>
      <c r="M18" s="163"/>
    </row>
    <row r="19" spans="2:13" x14ac:dyDescent="0.25">
      <c r="B19" s="168"/>
      <c r="C19" s="169"/>
      <c r="D19" s="170"/>
      <c r="E19" s="168"/>
      <c r="F19" s="163"/>
      <c r="G19" s="165"/>
      <c r="H19" s="166"/>
      <c r="I19" s="167"/>
      <c r="J19" s="175" t="str">
        <f>IF(NOT(_xlfn.XLOOKUP(SubcategoriesTable[[#This Row],[Category name]],CategoriesTable[Category name],CategoriesTable[ID])=0),_xlfn.XLOOKUP(SubcategoriesTable[[#This Row],[Category name]],CategoriesTable[Category name],CategoriesTable[ID]),"")</f>
        <v/>
      </c>
      <c r="K19" s="163"/>
      <c r="L19" s="163"/>
      <c r="M19" s="163"/>
    </row>
    <row r="20" spans="2:13" x14ac:dyDescent="0.25">
      <c r="B20" s="168"/>
      <c r="C20" s="169"/>
      <c r="D20" s="170"/>
      <c r="E20" s="168"/>
      <c r="F20" s="163"/>
      <c r="G20" s="165"/>
      <c r="H20" s="166"/>
      <c r="I20" s="167"/>
      <c r="J20" s="175" t="str">
        <f>IF(NOT(_xlfn.XLOOKUP(SubcategoriesTable[[#This Row],[Category name]],CategoriesTable[Category name],CategoriesTable[ID])=0),_xlfn.XLOOKUP(SubcategoriesTable[[#This Row],[Category name]],CategoriesTable[Category name],CategoriesTable[ID]),"")</f>
        <v/>
      </c>
      <c r="K20" s="163"/>
      <c r="L20" s="163"/>
      <c r="M20" s="163"/>
    </row>
    <row r="21" spans="2:13" x14ac:dyDescent="0.25">
      <c r="B21" s="168"/>
      <c r="C21" s="169"/>
      <c r="D21" s="170"/>
      <c r="E21" s="168"/>
      <c r="F21" s="163"/>
      <c r="G21" s="165"/>
      <c r="H21" s="166"/>
      <c r="I21" s="167"/>
      <c r="J21" s="175" t="str">
        <f>IF(NOT(_xlfn.XLOOKUP(SubcategoriesTable[[#This Row],[Category name]],CategoriesTable[Category name],CategoriesTable[ID])=0),_xlfn.XLOOKUP(SubcategoriesTable[[#This Row],[Category name]],CategoriesTable[Category name],CategoriesTable[ID]),"")</f>
        <v/>
      </c>
      <c r="K21" s="163"/>
      <c r="L21" s="163"/>
      <c r="M21" s="163"/>
    </row>
    <row r="22" spans="2:13" x14ac:dyDescent="0.25">
      <c r="B22" s="168"/>
      <c r="C22" s="169"/>
      <c r="D22" s="170"/>
      <c r="E22" s="168"/>
      <c r="F22" s="163"/>
      <c r="G22" s="165"/>
      <c r="H22" s="166"/>
      <c r="I22" s="167"/>
      <c r="J22" s="175" t="str">
        <f>IF(NOT(_xlfn.XLOOKUP(SubcategoriesTable[[#This Row],[Category name]],CategoriesTable[Category name],CategoriesTable[ID])=0),_xlfn.XLOOKUP(SubcategoriesTable[[#This Row],[Category name]],CategoriesTable[Category name],CategoriesTable[ID]),"")</f>
        <v/>
      </c>
      <c r="K22" s="163"/>
      <c r="L22" s="163"/>
      <c r="M22" s="163"/>
    </row>
    <row r="23" spans="2:13" x14ac:dyDescent="0.25">
      <c r="B23" s="168"/>
      <c r="C23" s="169"/>
      <c r="D23" s="170"/>
      <c r="E23" s="168"/>
      <c r="F23" s="163"/>
      <c r="G23" s="165"/>
      <c r="H23" s="166"/>
      <c r="I23" s="167"/>
      <c r="J23" s="175" t="str">
        <f>IF(NOT(_xlfn.XLOOKUP(SubcategoriesTable[[#This Row],[Category name]],CategoriesTable[Category name],CategoriesTable[ID])=0),_xlfn.XLOOKUP(SubcategoriesTable[[#This Row],[Category name]],CategoriesTable[Category name],CategoriesTable[ID]),"")</f>
        <v/>
      </c>
      <c r="K23" s="163"/>
      <c r="L23" s="163"/>
      <c r="M23" s="163"/>
    </row>
    <row r="24" spans="2:13" x14ac:dyDescent="0.25">
      <c r="B24" s="168"/>
      <c r="C24" s="169"/>
      <c r="D24" s="170"/>
      <c r="E24" s="168"/>
      <c r="F24" s="163"/>
      <c r="G24" s="165"/>
      <c r="H24" s="166"/>
      <c r="I24" s="167"/>
      <c r="J24" s="175" t="str">
        <f>IF(NOT(_xlfn.XLOOKUP(SubcategoriesTable[[#This Row],[Category name]],CategoriesTable[Category name],CategoriesTable[ID])=0),_xlfn.XLOOKUP(SubcategoriesTable[[#This Row],[Category name]],CategoriesTable[Category name],CategoriesTable[ID]),"")</f>
        <v/>
      </c>
      <c r="K24" s="163"/>
      <c r="L24" s="163"/>
      <c r="M24" s="163"/>
    </row>
    <row r="25" spans="2:13" x14ac:dyDescent="0.25">
      <c r="B25" s="168"/>
      <c r="C25" s="169"/>
      <c r="D25" s="170"/>
      <c r="E25" s="168"/>
      <c r="F25" s="163"/>
      <c r="G25" s="165"/>
      <c r="H25" s="166"/>
      <c r="I25" s="167"/>
      <c r="J25" s="175" t="str">
        <f>IF(NOT(_xlfn.XLOOKUP(SubcategoriesTable[[#This Row],[Category name]],CategoriesTable[Category name],CategoriesTable[ID])=0),_xlfn.XLOOKUP(SubcategoriesTable[[#This Row],[Category name]],CategoriesTable[Category name],CategoriesTable[ID]),"")</f>
        <v/>
      </c>
      <c r="K25" s="163"/>
      <c r="L25" s="163"/>
      <c r="M25" s="163"/>
    </row>
    <row r="26" spans="2:13" x14ac:dyDescent="0.25">
      <c r="B26" s="165"/>
      <c r="C26" s="166"/>
      <c r="D26" s="167"/>
      <c r="E26" s="165"/>
      <c r="F26" s="163"/>
      <c r="G26" s="165"/>
      <c r="H26" s="166"/>
      <c r="I26" s="167"/>
      <c r="J26" s="175" t="str">
        <f>IF(NOT(_xlfn.XLOOKUP(SubcategoriesTable[[#This Row],[Category name]],CategoriesTable[Category name],CategoriesTable[ID])=0),_xlfn.XLOOKUP(SubcategoriesTable[[#This Row],[Category name]],CategoriesTable[Category name],CategoriesTable[ID]),"")</f>
        <v/>
      </c>
      <c r="K26" s="163"/>
      <c r="L26" s="163"/>
      <c r="M26" s="163"/>
    </row>
    <row r="27" spans="2:13" x14ac:dyDescent="0.25">
      <c r="B27" s="165"/>
      <c r="C27" s="166"/>
      <c r="D27" s="167"/>
      <c r="E27" s="165"/>
      <c r="F27" s="163"/>
      <c r="G27" s="165"/>
      <c r="H27" s="166"/>
      <c r="I27" s="167"/>
      <c r="J27" s="175" t="str">
        <f>IF(NOT(_xlfn.XLOOKUP(SubcategoriesTable[[#This Row],[Category name]],CategoriesTable[Category name],CategoriesTable[ID])=0),_xlfn.XLOOKUP(SubcategoriesTable[[#This Row],[Category name]],CategoriesTable[Category name],CategoriesTable[ID]),"")</f>
        <v/>
      </c>
      <c r="K27" s="163"/>
      <c r="L27" s="163"/>
      <c r="M27" s="163"/>
    </row>
    <row r="28" spans="2:13" x14ac:dyDescent="0.25">
      <c r="B28" s="165"/>
      <c r="C28" s="166"/>
      <c r="D28" s="167"/>
      <c r="E28" s="165"/>
      <c r="F28" s="163"/>
      <c r="G28" s="165"/>
      <c r="H28" s="166"/>
      <c r="I28" s="167"/>
      <c r="J28" s="175" t="str">
        <f>IF(NOT(_xlfn.XLOOKUP(SubcategoriesTable[[#This Row],[Category name]],CategoriesTable[Category name],CategoriesTable[ID])=0),_xlfn.XLOOKUP(SubcategoriesTable[[#This Row],[Category name]],CategoriesTable[Category name],CategoriesTable[ID]),"")</f>
        <v/>
      </c>
      <c r="K28" s="163"/>
      <c r="L28" s="163"/>
      <c r="M28" s="163"/>
    </row>
    <row r="29" spans="2:13" x14ac:dyDescent="0.25">
      <c r="B29" s="165"/>
      <c r="C29" s="166"/>
      <c r="D29" s="167"/>
      <c r="E29" s="165"/>
      <c r="F29" s="163"/>
      <c r="G29" s="165"/>
      <c r="H29" s="166"/>
      <c r="I29" s="167"/>
      <c r="J29" s="175" t="str">
        <f>IF(NOT(_xlfn.XLOOKUP(SubcategoriesTable[[#This Row],[Category name]],CategoriesTable[Category name],CategoriesTable[ID])=0),_xlfn.XLOOKUP(SubcategoriesTable[[#This Row],[Category name]],CategoriesTable[Category name],CategoriesTable[ID]),"")</f>
        <v/>
      </c>
      <c r="K29" s="163"/>
      <c r="L29" s="163"/>
      <c r="M29" s="163"/>
    </row>
    <row r="30" spans="2:13" x14ac:dyDescent="0.25">
      <c r="B30" s="165"/>
      <c r="C30" s="166"/>
      <c r="D30" s="167"/>
      <c r="E30" s="165"/>
      <c r="F30" s="163"/>
      <c r="G30" s="165"/>
      <c r="H30" s="166"/>
      <c r="I30" s="167"/>
      <c r="J30" s="175" t="str">
        <f>IF(NOT(_xlfn.XLOOKUP(SubcategoriesTable[[#This Row],[Category name]],CategoriesTable[Category name],CategoriesTable[ID])=0),_xlfn.XLOOKUP(SubcategoriesTable[[#This Row],[Category name]],CategoriesTable[Category name],CategoriesTable[ID]),"")</f>
        <v/>
      </c>
      <c r="K30" s="163"/>
      <c r="L30" s="163"/>
      <c r="M30" s="163"/>
    </row>
    <row r="31" spans="2:13" x14ac:dyDescent="0.25">
      <c r="B31" s="165"/>
      <c r="C31" s="166"/>
      <c r="D31" s="167"/>
      <c r="E31" s="165"/>
      <c r="F31" s="163"/>
      <c r="G31" s="165"/>
      <c r="H31" s="166"/>
      <c r="I31" s="167"/>
      <c r="J31" s="175" t="str">
        <f>IF(NOT(_xlfn.XLOOKUP(SubcategoriesTable[[#This Row],[Category name]],CategoriesTable[Category name],CategoriesTable[ID])=0),_xlfn.XLOOKUP(SubcategoriesTable[[#This Row],[Category name]],CategoriesTable[Category name],CategoriesTable[ID]),"")</f>
        <v/>
      </c>
      <c r="K31" s="163"/>
      <c r="L31" s="163"/>
      <c r="M31" s="163"/>
    </row>
    <row r="32" spans="2:13" x14ac:dyDescent="0.25">
      <c r="B32" s="165"/>
      <c r="C32" s="166"/>
      <c r="D32" s="167"/>
      <c r="E32" s="165"/>
      <c r="F32" s="163"/>
      <c r="G32" s="165"/>
      <c r="H32" s="166"/>
      <c r="I32" s="167"/>
      <c r="J32" s="175" t="str">
        <f>IF(NOT(_xlfn.XLOOKUP(SubcategoriesTable[[#This Row],[Category name]],CategoriesTable[Category name],CategoriesTable[ID])=0),_xlfn.XLOOKUP(SubcategoriesTable[[#This Row],[Category name]],CategoriesTable[Category name],CategoriesTable[ID]),"")</f>
        <v/>
      </c>
      <c r="K32" s="163"/>
      <c r="L32" s="163"/>
      <c r="M32" s="163"/>
    </row>
    <row r="33" spans="2:13" x14ac:dyDescent="0.25">
      <c r="B33" s="165"/>
      <c r="C33" s="166"/>
      <c r="D33" s="167"/>
      <c r="E33" s="165"/>
      <c r="F33" s="163"/>
      <c r="G33" s="165"/>
      <c r="H33" s="166"/>
      <c r="I33" s="167"/>
      <c r="J33" s="175" t="str">
        <f>IF(NOT(_xlfn.XLOOKUP(SubcategoriesTable[[#This Row],[Category name]],CategoriesTable[Category name],CategoriesTable[ID])=0),_xlfn.XLOOKUP(SubcategoriesTable[[#This Row],[Category name]],CategoriesTable[Category name],CategoriesTable[ID]),"")</f>
        <v/>
      </c>
      <c r="K33" s="163"/>
      <c r="L33" s="163"/>
      <c r="M33" s="163"/>
    </row>
    <row r="34" spans="2:13" x14ac:dyDescent="0.25">
      <c r="B34" s="165"/>
      <c r="C34" s="166"/>
      <c r="D34" s="167"/>
      <c r="E34" s="165"/>
      <c r="F34" s="163"/>
      <c r="G34" s="165"/>
      <c r="H34" s="166"/>
      <c r="I34" s="167"/>
      <c r="J34" s="175" t="str">
        <f>IF(NOT(_xlfn.XLOOKUP(SubcategoriesTable[[#This Row],[Category name]],CategoriesTable[Category name],CategoriesTable[ID])=0),_xlfn.XLOOKUP(SubcategoriesTable[[#This Row],[Category name]],CategoriesTable[Category name],CategoriesTable[ID]),"")</f>
        <v/>
      </c>
      <c r="K34" s="163"/>
      <c r="L34" s="163"/>
      <c r="M34" s="163"/>
    </row>
    <row r="35" spans="2:13" x14ac:dyDescent="0.25">
      <c r="B35" s="165"/>
      <c r="C35" s="166"/>
      <c r="D35" s="167"/>
      <c r="E35" s="165"/>
      <c r="F35" s="163"/>
      <c r="G35" s="165"/>
      <c r="H35" s="166"/>
      <c r="I35" s="167"/>
      <c r="J35" s="175" t="str">
        <f>IF(NOT(_xlfn.XLOOKUP(SubcategoriesTable[[#This Row],[Category name]],CategoriesTable[Category name],CategoriesTable[ID])=0),_xlfn.XLOOKUP(SubcategoriesTable[[#This Row],[Category name]],CategoriesTable[Category name],CategoriesTable[ID]),"")</f>
        <v/>
      </c>
      <c r="K35" s="163"/>
      <c r="L35" s="163"/>
      <c r="M35" s="163"/>
    </row>
    <row r="36" spans="2:13" x14ac:dyDescent="0.25">
      <c r="B36" s="165"/>
      <c r="C36" s="166"/>
      <c r="D36" s="167"/>
      <c r="E36" s="165"/>
      <c r="F36" s="163"/>
      <c r="G36" s="165"/>
      <c r="H36" s="166"/>
      <c r="I36" s="167"/>
      <c r="J36" s="175" t="str">
        <f>IF(NOT(_xlfn.XLOOKUP(SubcategoriesTable[[#This Row],[Category name]],CategoriesTable[Category name],CategoriesTable[ID])=0),_xlfn.XLOOKUP(SubcategoriesTable[[#This Row],[Category name]],CategoriesTable[Category name],CategoriesTable[ID]),"")</f>
        <v/>
      </c>
      <c r="K36" s="163"/>
      <c r="L36" s="163"/>
      <c r="M36" s="163"/>
    </row>
    <row r="37" spans="2:13" x14ac:dyDescent="0.25">
      <c r="B37" s="165"/>
      <c r="C37" s="166"/>
      <c r="D37" s="167"/>
      <c r="E37" s="165"/>
      <c r="F37" s="163"/>
      <c r="G37" s="165"/>
      <c r="H37" s="166"/>
      <c r="I37" s="167"/>
      <c r="J37" s="175" t="str">
        <f>IF(NOT(_xlfn.XLOOKUP(SubcategoriesTable[[#This Row],[Category name]],CategoriesTable[Category name],CategoriesTable[ID])=0),_xlfn.XLOOKUP(SubcategoriesTable[[#This Row],[Category name]],CategoriesTable[Category name],CategoriesTable[ID]),"")</f>
        <v/>
      </c>
      <c r="K37" s="163"/>
      <c r="L37" s="163"/>
      <c r="M37" s="163"/>
    </row>
    <row r="38" spans="2:13" x14ac:dyDescent="0.25">
      <c r="B38" s="165"/>
      <c r="C38" s="166"/>
      <c r="D38" s="167"/>
      <c r="E38" s="165"/>
      <c r="F38" s="163"/>
      <c r="G38" s="165"/>
      <c r="H38" s="166"/>
      <c r="I38" s="167"/>
      <c r="J38" s="175" t="str">
        <f>IF(NOT(_xlfn.XLOOKUP(SubcategoriesTable[[#This Row],[Category name]],CategoriesTable[Category name],CategoriesTable[ID])=0),_xlfn.XLOOKUP(SubcategoriesTable[[#This Row],[Category name]],CategoriesTable[Category name],CategoriesTable[ID]),"")</f>
        <v/>
      </c>
      <c r="K38" s="163"/>
      <c r="L38" s="163"/>
      <c r="M38" s="163"/>
    </row>
    <row r="39" spans="2:13" x14ac:dyDescent="0.25">
      <c r="B39" s="165"/>
      <c r="C39" s="166"/>
      <c r="D39" s="167"/>
      <c r="E39" s="165"/>
      <c r="F39" s="163"/>
      <c r="G39" s="165"/>
      <c r="H39" s="166"/>
      <c r="I39" s="167"/>
      <c r="J39" s="175" t="str">
        <f>IF(NOT(_xlfn.XLOOKUP(SubcategoriesTable[[#This Row],[Category name]],CategoriesTable[Category name],CategoriesTable[ID])=0),_xlfn.XLOOKUP(SubcategoriesTable[[#This Row],[Category name]],CategoriesTable[Category name],CategoriesTable[ID]),"")</f>
        <v/>
      </c>
      <c r="K39" s="163"/>
      <c r="L39" s="163"/>
      <c r="M39" s="163"/>
    </row>
    <row r="40" spans="2:13" x14ac:dyDescent="0.25">
      <c r="B40" s="165"/>
      <c r="C40" s="166"/>
      <c r="D40" s="167"/>
      <c r="E40" s="165"/>
      <c r="F40" s="163"/>
      <c r="G40" s="165"/>
      <c r="H40" s="166"/>
      <c r="I40" s="167"/>
      <c r="J40" s="175" t="str">
        <f>IF(NOT(_xlfn.XLOOKUP(SubcategoriesTable[[#This Row],[Category name]],CategoriesTable[Category name],CategoriesTable[ID])=0),_xlfn.XLOOKUP(SubcategoriesTable[[#This Row],[Category name]],CategoriesTable[Category name],CategoriesTable[ID]),"")</f>
        <v/>
      </c>
      <c r="K40" s="163"/>
      <c r="L40" s="163"/>
      <c r="M40" s="163"/>
    </row>
    <row r="41" spans="2:13" x14ac:dyDescent="0.25">
      <c r="B41" s="165"/>
      <c r="C41" s="166"/>
      <c r="D41" s="167"/>
      <c r="E41" s="165"/>
      <c r="F41" s="163"/>
      <c r="G41" s="165"/>
      <c r="H41" s="166"/>
      <c r="I41" s="167"/>
      <c r="J41" s="175" t="str">
        <f>IF(NOT(_xlfn.XLOOKUP(SubcategoriesTable[[#This Row],[Category name]],CategoriesTable[Category name],CategoriesTable[ID])=0),_xlfn.XLOOKUP(SubcategoriesTable[[#This Row],[Category name]],CategoriesTable[Category name],CategoriesTable[ID]),"")</f>
        <v/>
      </c>
      <c r="K41" s="163"/>
      <c r="L41" s="163"/>
      <c r="M41" s="163"/>
    </row>
    <row r="42" spans="2:13" x14ac:dyDescent="0.25">
      <c r="B42" s="165"/>
      <c r="C42" s="166"/>
      <c r="D42" s="167"/>
      <c r="E42" s="165"/>
      <c r="F42" s="163"/>
      <c r="G42" s="165"/>
      <c r="H42" s="166"/>
      <c r="I42" s="167"/>
      <c r="J42" s="175" t="str">
        <f>IF(NOT(_xlfn.XLOOKUP(SubcategoriesTable[[#This Row],[Category name]],CategoriesTable[Category name],CategoriesTable[ID])=0),_xlfn.XLOOKUP(SubcategoriesTable[[#This Row],[Category name]],CategoriesTable[Category name],CategoriesTable[ID]),"")</f>
        <v/>
      </c>
      <c r="K42" s="163"/>
      <c r="L42" s="163"/>
      <c r="M42" s="163"/>
    </row>
    <row r="43" spans="2:13" x14ac:dyDescent="0.25">
      <c r="B43" s="165"/>
      <c r="C43" s="166"/>
      <c r="D43" s="167"/>
      <c r="E43" s="165"/>
      <c r="F43" s="163"/>
      <c r="G43" s="165"/>
      <c r="H43" s="166"/>
      <c r="I43" s="167"/>
      <c r="J43" s="175" t="str">
        <f>IF(NOT(_xlfn.XLOOKUP(SubcategoriesTable[[#This Row],[Category name]],CategoriesTable[Category name],CategoriesTable[ID])=0),_xlfn.XLOOKUP(SubcategoriesTable[[#This Row],[Category name]],CategoriesTable[Category name],CategoriesTable[ID]),"")</f>
        <v/>
      </c>
      <c r="K43" s="163"/>
      <c r="L43" s="163"/>
      <c r="M43" s="163"/>
    </row>
    <row r="44" spans="2:13" x14ac:dyDescent="0.25">
      <c r="B44" s="165"/>
      <c r="C44" s="166"/>
      <c r="D44" s="167"/>
      <c r="E44" s="165"/>
      <c r="F44" s="163"/>
      <c r="G44" s="165"/>
      <c r="H44" s="166"/>
      <c r="I44" s="167"/>
      <c r="J44" s="175" t="str">
        <f>IF(NOT(_xlfn.XLOOKUP(SubcategoriesTable[[#This Row],[Category name]],CategoriesTable[Category name],CategoriesTable[ID])=0),_xlfn.XLOOKUP(SubcategoriesTable[[#This Row],[Category name]],CategoriesTable[Category name],CategoriesTable[ID]),"")</f>
        <v/>
      </c>
      <c r="K44" s="163"/>
      <c r="L44" s="163"/>
      <c r="M44" s="163"/>
    </row>
    <row r="45" spans="2:13" x14ac:dyDescent="0.25">
      <c r="B45" s="165"/>
      <c r="C45" s="166"/>
      <c r="D45" s="167"/>
      <c r="E45" s="165"/>
      <c r="F45" s="163"/>
      <c r="G45" s="165"/>
      <c r="H45" s="166"/>
      <c r="I45" s="167"/>
      <c r="J45" s="175" t="str">
        <f>IF(NOT(_xlfn.XLOOKUP(SubcategoriesTable[[#This Row],[Category name]],CategoriesTable[Category name],CategoriesTable[ID])=0),_xlfn.XLOOKUP(SubcategoriesTable[[#This Row],[Category name]],CategoriesTable[Category name],CategoriesTable[ID]),"")</f>
        <v/>
      </c>
      <c r="K45" s="163"/>
      <c r="L45" s="163"/>
      <c r="M45" s="163"/>
    </row>
    <row r="46" spans="2:13" x14ac:dyDescent="0.25">
      <c r="B46" s="165"/>
      <c r="C46" s="166"/>
      <c r="D46" s="167"/>
      <c r="E46" s="165"/>
      <c r="F46" s="163"/>
      <c r="G46" s="165"/>
      <c r="H46" s="166"/>
      <c r="I46" s="167"/>
      <c r="J46" s="175" t="str">
        <f>IF(NOT(_xlfn.XLOOKUP(SubcategoriesTable[[#This Row],[Category name]],CategoriesTable[Category name],CategoriesTable[ID])=0),_xlfn.XLOOKUP(SubcategoriesTable[[#This Row],[Category name]],CategoriesTable[Category name],CategoriesTable[ID]),"")</f>
        <v/>
      </c>
      <c r="K46" s="163"/>
      <c r="L46" s="163"/>
      <c r="M46" s="163"/>
    </row>
    <row r="47" spans="2:13" x14ac:dyDescent="0.25">
      <c r="B47" s="165"/>
      <c r="C47" s="166"/>
      <c r="D47" s="167"/>
      <c r="E47" s="165"/>
      <c r="F47" s="163"/>
      <c r="G47" s="165"/>
      <c r="H47" s="166"/>
      <c r="I47" s="167"/>
      <c r="J47" s="175" t="str">
        <f>IF(NOT(_xlfn.XLOOKUP(SubcategoriesTable[[#This Row],[Category name]],CategoriesTable[Category name],CategoriesTable[ID])=0),_xlfn.XLOOKUP(SubcategoriesTable[[#This Row],[Category name]],CategoriesTable[Category name],CategoriesTable[ID]),"")</f>
        <v/>
      </c>
      <c r="K47" s="163"/>
      <c r="L47" s="163"/>
      <c r="M47" s="163"/>
    </row>
    <row r="48" spans="2:13" x14ac:dyDescent="0.25">
      <c r="B48" s="165"/>
      <c r="C48" s="166"/>
      <c r="D48" s="167"/>
      <c r="E48" s="165"/>
      <c r="F48" s="163"/>
      <c r="G48" s="165"/>
      <c r="H48" s="166"/>
      <c r="I48" s="167"/>
      <c r="J48" s="175" t="str">
        <f>IF(NOT(_xlfn.XLOOKUP(SubcategoriesTable[[#This Row],[Category name]],CategoriesTable[Category name],CategoriesTable[ID])=0),_xlfn.XLOOKUP(SubcategoriesTable[[#This Row],[Category name]],CategoriesTable[Category name],CategoriesTable[ID]),"")</f>
        <v/>
      </c>
      <c r="K48" s="163"/>
      <c r="L48" s="163"/>
      <c r="M48" s="163"/>
    </row>
    <row r="49" spans="2:13" x14ac:dyDescent="0.25">
      <c r="B49" s="165"/>
      <c r="C49" s="166"/>
      <c r="D49" s="167"/>
      <c r="E49" s="165"/>
      <c r="F49" s="163"/>
      <c r="G49" s="165"/>
      <c r="H49" s="166"/>
      <c r="I49" s="167"/>
      <c r="J49" s="175" t="str">
        <f>IF(NOT(_xlfn.XLOOKUP(SubcategoriesTable[[#This Row],[Category name]],CategoriesTable[Category name],CategoriesTable[ID])=0),_xlfn.XLOOKUP(SubcategoriesTable[[#This Row],[Category name]],CategoriesTable[Category name],CategoriesTable[ID]),"")</f>
        <v/>
      </c>
      <c r="K49" s="163"/>
      <c r="L49" s="163"/>
      <c r="M49" s="163"/>
    </row>
    <row r="50" spans="2:13" x14ac:dyDescent="0.25">
      <c r="B50" s="165"/>
      <c r="C50" s="166"/>
      <c r="D50" s="167"/>
      <c r="E50" s="165"/>
      <c r="F50" s="163"/>
      <c r="G50" s="165"/>
      <c r="H50" s="166"/>
      <c r="I50" s="167"/>
      <c r="J50" s="175" t="str">
        <f>IF(NOT(_xlfn.XLOOKUP(SubcategoriesTable[[#This Row],[Category name]],CategoriesTable[Category name],CategoriesTable[ID])=0),_xlfn.XLOOKUP(SubcategoriesTable[[#This Row],[Category name]],CategoriesTable[Category name],CategoriesTable[ID]),"")</f>
        <v/>
      </c>
      <c r="K50" s="163"/>
      <c r="L50" s="163"/>
      <c r="M50" s="163"/>
    </row>
    <row r="51" spans="2:13" x14ac:dyDescent="0.25">
      <c r="B51" s="165"/>
      <c r="C51" s="166"/>
      <c r="D51" s="167"/>
      <c r="E51" s="165"/>
      <c r="F51" s="163"/>
      <c r="G51" s="165"/>
      <c r="H51" s="166"/>
      <c r="I51" s="167"/>
      <c r="J51" s="175" t="str">
        <f>IF(NOT(_xlfn.XLOOKUP(SubcategoriesTable[[#This Row],[Category name]],CategoriesTable[Category name],CategoriesTable[ID])=0),_xlfn.XLOOKUP(SubcategoriesTable[[#This Row],[Category name]],CategoriesTable[Category name],CategoriesTable[ID]),"")</f>
        <v/>
      </c>
      <c r="K51" s="163"/>
      <c r="L51" s="163"/>
      <c r="M51" s="163"/>
    </row>
    <row r="52" spans="2:13" x14ac:dyDescent="0.25">
      <c r="B52" s="165"/>
      <c r="C52" s="166"/>
      <c r="D52" s="167"/>
      <c r="E52" s="165"/>
      <c r="F52" s="163"/>
      <c r="G52" s="165"/>
      <c r="H52" s="166"/>
      <c r="I52" s="167"/>
      <c r="J52" s="175" t="str">
        <f>IF(NOT(_xlfn.XLOOKUP(SubcategoriesTable[[#This Row],[Category name]],CategoriesTable[Category name],CategoriesTable[ID])=0),_xlfn.XLOOKUP(SubcategoriesTable[[#This Row],[Category name]],CategoriesTable[Category name],CategoriesTable[ID]),"")</f>
        <v/>
      </c>
      <c r="K52" s="163"/>
      <c r="L52" s="163"/>
      <c r="M52" s="163"/>
    </row>
    <row r="53" spans="2:13" x14ac:dyDescent="0.25">
      <c r="B53" s="165"/>
      <c r="C53" s="166"/>
      <c r="D53" s="167"/>
      <c r="E53" s="165"/>
      <c r="F53" s="163"/>
      <c r="G53" s="165"/>
      <c r="H53" s="166"/>
      <c r="I53" s="167"/>
      <c r="J53" s="175" t="str">
        <f>IF(NOT(_xlfn.XLOOKUP(SubcategoriesTable[[#This Row],[Category name]],CategoriesTable[Category name],CategoriesTable[ID])=0),_xlfn.XLOOKUP(SubcategoriesTable[[#This Row],[Category name]],CategoriesTable[Category name],CategoriesTable[ID]),"")</f>
        <v/>
      </c>
      <c r="K53" s="163"/>
      <c r="L53" s="163"/>
      <c r="M53" s="163"/>
    </row>
    <row r="54" spans="2:13" x14ac:dyDescent="0.25">
      <c r="B54" s="165"/>
      <c r="C54" s="166"/>
      <c r="D54" s="167"/>
      <c r="E54" s="165"/>
      <c r="F54" s="163"/>
      <c r="G54" s="165"/>
      <c r="H54" s="166"/>
      <c r="I54" s="167"/>
      <c r="J54" s="175" t="str">
        <f>IF(NOT(_xlfn.XLOOKUP(SubcategoriesTable[[#This Row],[Category name]],CategoriesTable[Category name],CategoriesTable[ID])=0),_xlfn.XLOOKUP(SubcategoriesTable[[#This Row],[Category name]],CategoriesTable[Category name],CategoriesTable[ID]),"")</f>
        <v/>
      </c>
      <c r="K54" s="163"/>
      <c r="L54" s="163"/>
      <c r="M54" s="163"/>
    </row>
    <row r="55" spans="2:13" x14ac:dyDescent="0.25">
      <c r="B55" s="165"/>
      <c r="C55" s="166"/>
      <c r="D55" s="167"/>
      <c r="E55" s="165"/>
      <c r="F55" s="163"/>
      <c r="G55" s="165"/>
      <c r="H55" s="166"/>
      <c r="I55" s="167"/>
      <c r="J55" s="175" t="str">
        <f>IF(NOT(_xlfn.XLOOKUP(SubcategoriesTable[[#This Row],[Category name]],CategoriesTable[Category name],CategoriesTable[ID])=0),_xlfn.XLOOKUP(SubcategoriesTable[[#This Row],[Category name]],CategoriesTable[Category name],CategoriesTable[ID]),"")</f>
        <v/>
      </c>
      <c r="K55" s="163"/>
      <c r="L55" s="163"/>
      <c r="M55" s="163"/>
    </row>
    <row r="56" spans="2:13" x14ac:dyDescent="0.25">
      <c r="B56" s="165"/>
      <c r="C56" s="166"/>
      <c r="D56" s="167"/>
      <c r="E56" s="165"/>
      <c r="F56" s="163"/>
      <c r="G56" s="165"/>
      <c r="H56" s="166"/>
      <c r="I56" s="167"/>
      <c r="J56" s="175" t="str">
        <f>IF(NOT(_xlfn.XLOOKUP(SubcategoriesTable[[#This Row],[Category name]],CategoriesTable[Category name],CategoriesTable[ID])=0),_xlfn.XLOOKUP(SubcategoriesTable[[#This Row],[Category name]],CategoriesTable[Category name],CategoriesTable[ID]),"")</f>
        <v/>
      </c>
      <c r="K56" s="163"/>
      <c r="L56" s="163"/>
      <c r="M56" s="163"/>
    </row>
    <row r="57" spans="2:13" x14ac:dyDescent="0.25">
      <c r="B57" s="165"/>
      <c r="C57" s="166"/>
      <c r="D57" s="167"/>
      <c r="E57" s="165"/>
      <c r="F57" s="163"/>
      <c r="G57" s="165"/>
      <c r="H57" s="166"/>
      <c r="I57" s="167"/>
      <c r="J57" s="175" t="str">
        <f>IF(NOT(_xlfn.XLOOKUP(SubcategoriesTable[[#This Row],[Category name]],CategoriesTable[Category name],CategoriesTable[ID])=0),_xlfn.XLOOKUP(SubcategoriesTable[[#This Row],[Category name]],CategoriesTable[Category name],CategoriesTable[ID]),"")</f>
        <v/>
      </c>
      <c r="K57" s="163"/>
      <c r="L57" s="163"/>
      <c r="M57" s="163"/>
    </row>
    <row r="58" spans="2:13" x14ac:dyDescent="0.25">
      <c r="B58" s="165"/>
      <c r="C58" s="166"/>
      <c r="D58" s="167"/>
      <c r="E58" s="165"/>
      <c r="F58" s="163"/>
      <c r="G58" s="165"/>
      <c r="H58" s="166"/>
      <c r="I58" s="167"/>
      <c r="J58" s="175" t="str">
        <f>IF(NOT(_xlfn.XLOOKUP(SubcategoriesTable[[#This Row],[Category name]],CategoriesTable[Category name],CategoriesTable[ID])=0),_xlfn.XLOOKUP(SubcategoriesTable[[#This Row],[Category name]],CategoriesTable[Category name],CategoriesTable[ID]),"")</f>
        <v/>
      </c>
      <c r="K58" s="163"/>
      <c r="L58" s="163"/>
      <c r="M58" s="163"/>
    </row>
    <row r="59" spans="2:13" x14ac:dyDescent="0.25">
      <c r="B59" s="165"/>
      <c r="C59" s="166"/>
      <c r="D59" s="167"/>
      <c r="E59" s="165"/>
      <c r="F59" s="163"/>
      <c r="G59" s="165"/>
      <c r="H59" s="166"/>
      <c r="I59" s="167"/>
      <c r="J59" s="175" t="str">
        <f>IF(NOT(_xlfn.XLOOKUP(SubcategoriesTable[[#This Row],[Category name]],CategoriesTable[Category name],CategoriesTable[ID])=0),_xlfn.XLOOKUP(SubcategoriesTable[[#This Row],[Category name]],CategoriesTable[Category name],CategoriesTable[ID]),"")</f>
        <v/>
      </c>
      <c r="K59" s="163"/>
      <c r="L59" s="163"/>
      <c r="M59" s="163"/>
    </row>
    <row r="60" spans="2:13" x14ac:dyDescent="0.25">
      <c r="B60" s="165"/>
      <c r="C60" s="166"/>
      <c r="D60" s="167"/>
      <c r="E60" s="165"/>
      <c r="F60" s="163"/>
      <c r="G60" s="165"/>
      <c r="H60" s="166"/>
      <c r="I60" s="167"/>
      <c r="J60" s="175" t="str">
        <f>IF(NOT(_xlfn.XLOOKUP(SubcategoriesTable[[#This Row],[Category name]],CategoriesTable[Category name],CategoriesTable[ID])=0),_xlfn.XLOOKUP(SubcategoriesTable[[#This Row],[Category name]],CategoriesTable[Category name],CategoriesTable[ID]),"")</f>
        <v/>
      </c>
      <c r="K60" s="163"/>
      <c r="L60" s="163"/>
      <c r="M60" s="163"/>
    </row>
    <row r="61" spans="2:13" x14ac:dyDescent="0.25">
      <c r="B61" s="165"/>
      <c r="C61" s="166"/>
      <c r="D61" s="167"/>
      <c r="E61" s="165"/>
      <c r="F61" s="163"/>
      <c r="G61" s="165"/>
      <c r="H61" s="166"/>
      <c r="I61" s="167"/>
      <c r="J61" s="175" t="str">
        <f>IF(NOT(_xlfn.XLOOKUP(SubcategoriesTable[[#This Row],[Category name]],CategoriesTable[Category name],CategoriesTable[ID])=0),_xlfn.XLOOKUP(SubcategoriesTable[[#This Row],[Category name]],CategoriesTable[Category name],CategoriesTable[ID]),"")</f>
        <v/>
      </c>
      <c r="K61" s="163"/>
      <c r="L61" s="163"/>
      <c r="M61" s="163"/>
    </row>
    <row r="62" spans="2:13" x14ac:dyDescent="0.25">
      <c r="B62" s="165"/>
      <c r="C62" s="166"/>
      <c r="D62" s="167"/>
      <c r="E62" s="165"/>
      <c r="F62" s="163"/>
      <c r="G62" s="165"/>
      <c r="H62" s="166"/>
      <c r="I62" s="167"/>
      <c r="J62" s="175" t="str">
        <f>IF(NOT(_xlfn.XLOOKUP(SubcategoriesTable[[#This Row],[Category name]],CategoriesTable[Category name],CategoriesTable[ID])=0),_xlfn.XLOOKUP(SubcategoriesTable[[#This Row],[Category name]],CategoriesTable[Category name],CategoriesTable[ID]),"")</f>
        <v/>
      </c>
      <c r="K62" s="163"/>
      <c r="L62" s="163"/>
      <c r="M62" s="163"/>
    </row>
    <row r="63" spans="2:13" x14ac:dyDescent="0.25">
      <c r="B63" s="165"/>
      <c r="C63" s="166"/>
      <c r="D63" s="167"/>
      <c r="E63" s="165"/>
      <c r="F63" s="163"/>
      <c r="G63" s="165"/>
      <c r="H63" s="166"/>
      <c r="I63" s="167"/>
      <c r="J63" s="175" t="str">
        <f>IF(NOT(_xlfn.XLOOKUP(SubcategoriesTable[[#This Row],[Category name]],CategoriesTable[Category name],CategoriesTable[ID])=0),_xlfn.XLOOKUP(SubcategoriesTable[[#This Row],[Category name]],CategoriesTable[Category name],CategoriesTable[ID]),"")</f>
        <v/>
      </c>
      <c r="K63" s="163"/>
      <c r="L63" s="163"/>
      <c r="M63" s="163"/>
    </row>
    <row r="64" spans="2:13" x14ac:dyDescent="0.25">
      <c r="B64" s="165"/>
      <c r="C64" s="166"/>
      <c r="D64" s="167"/>
      <c r="E64" s="165"/>
      <c r="F64" s="163"/>
      <c r="G64" s="165"/>
      <c r="H64" s="166"/>
      <c r="I64" s="167"/>
      <c r="J64" s="175" t="str">
        <f>IF(NOT(_xlfn.XLOOKUP(SubcategoriesTable[[#This Row],[Category name]],CategoriesTable[Category name],CategoriesTable[ID])=0),_xlfn.XLOOKUP(SubcategoriesTable[[#This Row],[Category name]],CategoriesTable[Category name],CategoriesTable[ID]),"")</f>
        <v/>
      </c>
      <c r="K64" s="163"/>
      <c r="L64" s="163"/>
      <c r="M64" s="163"/>
    </row>
    <row r="65" spans="2:13" x14ac:dyDescent="0.25">
      <c r="B65" s="165"/>
      <c r="C65" s="166"/>
      <c r="D65" s="167"/>
      <c r="E65" s="165"/>
      <c r="F65" s="163"/>
      <c r="G65" s="165"/>
      <c r="H65" s="166"/>
      <c r="I65" s="167"/>
      <c r="J65" s="175" t="str">
        <f>IF(NOT(_xlfn.XLOOKUP(SubcategoriesTable[[#This Row],[Category name]],CategoriesTable[Category name],CategoriesTable[ID])=0),_xlfn.XLOOKUP(SubcategoriesTable[[#This Row],[Category name]],CategoriesTable[Category name],CategoriesTable[ID]),"")</f>
        <v/>
      </c>
      <c r="K65" s="163"/>
      <c r="L65" s="163"/>
      <c r="M65" s="163"/>
    </row>
    <row r="66" spans="2:13" x14ac:dyDescent="0.25">
      <c r="B66" s="165"/>
      <c r="C66" s="166"/>
      <c r="D66" s="167"/>
      <c r="E66" s="165"/>
      <c r="F66" s="163"/>
      <c r="G66" s="165"/>
      <c r="H66" s="166"/>
      <c r="I66" s="167"/>
      <c r="J66" s="175" t="str">
        <f>IF(NOT(_xlfn.XLOOKUP(SubcategoriesTable[[#This Row],[Category name]],CategoriesTable[Category name],CategoriesTable[ID])=0),_xlfn.XLOOKUP(SubcategoriesTable[[#This Row],[Category name]],CategoriesTable[Category name],CategoriesTable[ID]),"")</f>
        <v/>
      </c>
      <c r="K66" s="163"/>
      <c r="L66" s="163"/>
      <c r="M66" s="163"/>
    </row>
    <row r="67" spans="2:13" x14ac:dyDescent="0.25">
      <c r="B67" s="165"/>
      <c r="C67" s="166"/>
      <c r="D67" s="167"/>
      <c r="E67" s="165"/>
      <c r="F67" s="163"/>
      <c r="G67" s="165"/>
      <c r="H67" s="166"/>
      <c r="I67" s="167"/>
      <c r="J67" s="175" t="str">
        <f>IF(NOT(_xlfn.XLOOKUP(SubcategoriesTable[[#This Row],[Category name]],CategoriesTable[Category name],CategoriesTable[ID])=0),_xlfn.XLOOKUP(SubcategoriesTable[[#This Row],[Category name]],CategoriesTable[Category name],CategoriesTable[ID]),"")</f>
        <v/>
      </c>
      <c r="K67" s="163"/>
      <c r="L67" s="163"/>
      <c r="M67" s="163"/>
    </row>
    <row r="68" spans="2:13" x14ac:dyDescent="0.25">
      <c r="B68" s="165"/>
      <c r="C68" s="166"/>
      <c r="D68" s="167"/>
      <c r="E68" s="165"/>
      <c r="F68" s="163"/>
      <c r="G68" s="165"/>
      <c r="H68" s="166"/>
      <c r="I68" s="167"/>
      <c r="J68" s="175" t="str">
        <f>IF(NOT(_xlfn.XLOOKUP(SubcategoriesTable[[#This Row],[Category name]],CategoriesTable[Category name],CategoriesTable[ID])=0),_xlfn.XLOOKUP(SubcategoriesTable[[#This Row],[Category name]],CategoriesTable[Category name],CategoriesTable[ID]),"")</f>
        <v/>
      </c>
      <c r="K68" s="163"/>
      <c r="L68" s="163"/>
      <c r="M68" s="163"/>
    </row>
    <row r="69" spans="2:13" x14ac:dyDescent="0.25">
      <c r="B69" s="165"/>
      <c r="C69" s="166"/>
      <c r="D69" s="167"/>
      <c r="E69" s="165"/>
      <c r="F69" s="163"/>
      <c r="G69" s="165"/>
      <c r="H69" s="166"/>
      <c r="I69" s="167"/>
      <c r="J69" s="175" t="str">
        <f>IF(NOT(_xlfn.XLOOKUP(SubcategoriesTable[[#This Row],[Category name]],CategoriesTable[Category name],CategoriesTable[ID])=0),_xlfn.XLOOKUP(SubcategoriesTable[[#This Row],[Category name]],CategoriesTable[Category name],CategoriesTable[ID]),"")</f>
        <v/>
      </c>
      <c r="K69" s="163"/>
      <c r="L69" s="163"/>
      <c r="M69" s="163"/>
    </row>
    <row r="70" spans="2:13" x14ac:dyDescent="0.25">
      <c r="B70" s="165"/>
      <c r="C70" s="166"/>
      <c r="D70" s="167"/>
      <c r="E70" s="165"/>
      <c r="F70" s="163"/>
      <c r="G70" s="165"/>
      <c r="H70" s="166"/>
      <c r="I70" s="167"/>
      <c r="J70" s="175" t="str">
        <f>IF(NOT(_xlfn.XLOOKUP(SubcategoriesTable[[#This Row],[Category name]],CategoriesTable[Category name],CategoriesTable[ID])=0),_xlfn.XLOOKUP(SubcategoriesTable[[#This Row],[Category name]],CategoriesTable[Category name],CategoriesTable[ID]),"")</f>
        <v/>
      </c>
      <c r="K70" s="163"/>
      <c r="L70" s="163"/>
      <c r="M70" s="163"/>
    </row>
    <row r="71" spans="2:13" x14ac:dyDescent="0.25">
      <c r="B71" s="165"/>
      <c r="C71" s="166"/>
      <c r="D71" s="167"/>
      <c r="E71" s="165"/>
      <c r="F71" s="163"/>
      <c r="G71" s="165"/>
      <c r="H71" s="166"/>
      <c r="I71" s="167"/>
      <c r="J71" s="175" t="str">
        <f>IF(NOT(_xlfn.XLOOKUP(SubcategoriesTable[[#This Row],[Category name]],CategoriesTable[Category name],CategoriesTable[ID])=0),_xlfn.XLOOKUP(SubcategoriesTable[[#This Row],[Category name]],CategoriesTable[Category name],CategoriesTable[ID]),"")</f>
        <v/>
      </c>
      <c r="K71" s="163"/>
      <c r="L71" s="163"/>
      <c r="M71" s="163"/>
    </row>
    <row r="72" spans="2:13" x14ac:dyDescent="0.25">
      <c r="B72" s="165"/>
      <c r="C72" s="166"/>
      <c r="D72" s="167"/>
      <c r="E72" s="165"/>
      <c r="F72" s="163"/>
      <c r="G72" s="165"/>
      <c r="H72" s="166"/>
      <c r="I72" s="167"/>
      <c r="J72" s="175" t="str">
        <f>IF(NOT(_xlfn.XLOOKUP(SubcategoriesTable[[#This Row],[Category name]],CategoriesTable[Category name],CategoriesTable[ID])=0),_xlfn.XLOOKUP(SubcategoriesTable[[#This Row],[Category name]],CategoriesTable[Category name],CategoriesTable[ID]),"")</f>
        <v/>
      </c>
      <c r="K72" s="163"/>
      <c r="L72" s="163"/>
      <c r="M72" s="163"/>
    </row>
    <row r="73" spans="2:13" x14ac:dyDescent="0.25">
      <c r="B73" s="165"/>
      <c r="C73" s="166"/>
      <c r="D73" s="167"/>
      <c r="E73" s="165"/>
      <c r="F73" s="163"/>
      <c r="G73" s="165"/>
      <c r="H73" s="166"/>
      <c r="I73" s="167"/>
      <c r="J73" s="175" t="str">
        <f>IF(NOT(_xlfn.XLOOKUP(SubcategoriesTable[[#This Row],[Category name]],CategoriesTable[Category name],CategoriesTable[ID])=0),_xlfn.XLOOKUP(SubcategoriesTable[[#This Row],[Category name]],CategoriesTable[Category name],CategoriesTable[ID]),"")</f>
        <v/>
      </c>
      <c r="K73" s="163"/>
      <c r="L73" s="163"/>
      <c r="M73" s="163"/>
    </row>
    <row r="74" spans="2:13" x14ac:dyDescent="0.25">
      <c r="B74" s="165"/>
      <c r="C74" s="166"/>
      <c r="D74" s="167"/>
      <c r="E74" s="165"/>
      <c r="F74" s="163"/>
      <c r="G74" s="165"/>
      <c r="H74" s="166"/>
      <c r="I74" s="167"/>
      <c r="J74" s="175" t="str">
        <f>IF(NOT(_xlfn.XLOOKUP(SubcategoriesTable[[#This Row],[Category name]],CategoriesTable[Category name],CategoriesTable[ID])=0),_xlfn.XLOOKUP(SubcategoriesTable[[#This Row],[Category name]],CategoriesTable[Category name],CategoriesTable[ID]),"")</f>
        <v/>
      </c>
      <c r="K74" s="163"/>
      <c r="L74" s="163"/>
      <c r="M74" s="163"/>
    </row>
    <row r="75" spans="2:13" x14ac:dyDescent="0.25">
      <c r="B75" s="165"/>
      <c r="C75" s="166"/>
      <c r="D75" s="167"/>
      <c r="E75" s="165"/>
      <c r="F75" s="163"/>
      <c r="G75" s="165"/>
      <c r="H75" s="166"/>
      <c r="I75" s="167"/>
      <c r="J75" s="175" t="str">
        <f>IF(NOT(_xlfn.XLOOKUP(SubcategoriesTable[[#This Row],[Category name]],CategoriesTable[Category name],CategoriesTable[ID])=0),_xlfn.XLOOKUP(SubcategoriesTable[[#This Row],[Category name]],CategoriesTable[Category name],CategoriesTable[ID]),"")</f>
        <v/>
      </c>
      <c r="K75" s="163"/>
      <c r="L75" s="163"/>
      <c r="M75" s="163"/>
    </row>
    <row r="76" spans="2:13" x14ac:dyDescent="0.25">
      <c r="B76" s="165"/>
      <c r="C76" s="166"/>
      <c r="D76" s="167"/>
      <c r="E76" s="165"/>
      <c r="F76" s="163"/>
      <c r="G76" s="165"/>
      <c r="H76" s="166"/>
      <c r="I76" s="167"/>
      <c r="J76" s="175" t="str">
        <f>IF(NOT(_xlfn.XLOOKUP(SubcategoriesTable[[#This Row],[Category name]],CategoriesTable[Category name],CategoriesTable[ID])=0),_xlfn.XLOOKUP(SubcategoriesTable[[#This Row],[Category name]],CategoriesTable[Category name],CategoriesTable[ID]),"")</f>
        <v/>
      </c>
      <c r="K76" s="163"/>
      <c r="L76" s="163"/>
      <c r="M76" s="163"/>
    </row>
    <row r="77" spans="2:13" x14ac:dyDescent="0.25">
      <c r="B77" s="165"/>
      <c r="C77" s="166"/>
      <c r="D77" s="167"/>
      <c r="E77" s="165"/>
      <c r="F77" s="163"/>
      <c r="G77" s="165"/>
      <c r="H77" s="166"/>
      <c r="I77" s="167"/>
      <c r="J77" s="175" t="str">
        <f>IF(NOT(_xlfn.XLOOKUP(SubcategoriesTable[[#This Row],[Category name]],CategoriesTable[Category name],CategoriesTable[ID])=0),_xlfn.XLOOKUP(SubcategoriesTable[[#This Row],[Category name]],CategoriesTable[Category name],CategoriesTable[ID]),"")</f>
        <v/>
      </c>
      <c r="K77" s="163"/>
      <c r="L77" s="163"/>
      <c r="M77" s="163"/>
    </row>
    <row r="78" spans="2:13" x14ac:dyDescent="0.25">
      <c r="B78" s="165"/>
      <c r="C78" s="166"/>
      <c r="D78" s="167"/>
      <c r="E78" s="165"/>
      <c r="F78" s="163"/>
      <c r="G78" s="165"/>
      <c r="H78" s="166"/>
      <c r="I78" s="167"/>
      <c r="J78" s="175" t="str">
        <f>IF(NOT(_xlfn.XLOOKUP(SubcategoriesTable[[#This Row],[Category name]],CategoriesTable[Category name],CategoriesTable[ID])=0),_xlfn.XLOOKUP(SubcategoriesTable[[#This Row],[Category name]],CategoriesTable[Category name],CategoriesTable[ID]),"")</f>
        <v/>
      </c>
      <c r="K78" s="163"/>
      <c r="L78" s="163"/>
      <c r="M78" s="163"/>
    </row>
    <row r="79" spans="2:13" x14ac:dyDescent="0.25">
      <c r="B79" s="165"/>
      <c r="C79" s="166"/>
      <c r="D79" s="167"/>
      <c r="E79" s="165"/>
      <c r="F79" s="163"/>
      <c r="G79" s="165"/>
      <c r="H79" s="166"/>
      <c r="I79" s="167"/>
      <c r="J79" s="175" t="str">
        <f>IF(NOT(_xlfn.XLOOKUP(SubcategoriesTable[[#This Row],[Category name]],CategoriesTable[Category name],CategoriesTable[ID])=0),_xlfn.XLOOKUP(SubcategoriesTable[[#This Row],[Category name]],CategoriesTable[Category name],CategoriesTable[ID]),"")</f>
        <v/>
      </c>
      <c r="K79" s="163"/>
      <c r="L79" s="163"/>
      <c r="M79" s="163"/>
    </row>
    <row r="80" spans="2:13" x14ac:dyDescent="0.25">
      <c r="B80" s="165"/>
      <c r="C80" s="166"/>
      <c r="D80" s="167"/>
      <c r="E80" s="165"/>
      <c r="F80" s="163"/>
      <c r="G80" s="165"/>
      <c r="H80" s="166"/>
      <c r="I80" s="167"/>
      <c r="J80" s="175" t="str">
        <f>IF(NOT(_xlfn.XLOOKUP(SubcategoriesTable[[#This Row],[Category name]],CategoriesTable[Category name],CategoriesTable[ID])=0),_xlfn.XLOOKUP(SubcategoriesTable[[#This Row],[Category name]],CategoriesTable[Category name],CategoriesTable[ID]),"")</f>
        <v/>
      </c>
      <c r="K80" s="163"/>
      <c r="L80" s="163"/>
      <c r="M80" s="163"/>
    </row>
    <row r="81" spans="2:13" x14ac:dyDescent="0.25">
      <c r="B81" s="165"/>
      <c r="C81" s="166"/>
      <c r="D81" s="167"/>
      <c r="E81" s="165"/>
      <c r="F81" s="163"/>
      <c r="G81" s="165"/>
      <c r="H81" s="166"/>
      <c r="I81" s="167"/>
      <c r="J81" s="175" t="str">
        <f>IF(NOT(_xlfn.XLOOKUP(SubcategoriesTable[[#This Row],[Category name]],CategoriesTable[Category name],CategoriesTable[ID])=0),_xlfn.XLOOKUP(SubcategoriesTable[[#This Row],[Category name]],CategoriesTable[Category name],CategoriesTable[ID]),"")</f>
        <v/>
      </c>
      <c r="K81" s="163"/>
      <c r="L81" s="163"/>
      <c r="M81" s="163"/>
    </row>
    <row r="82" spans="2:13" x14ac:dyDescent="0.25">
      <c r="B82" s="165"/>
      <c r="C82" s="166"/>
      <c r="D82" s="167"/>
      <c r="E82" s="165"/>
      <c r="F82" s="163"/>
      <c r="G82" s="165"/>
      <c r="H82" s="166"/>
      <c r="I82" s="167"/>
      <c r="J82" s="175" t="str">
        <f>IF(NOT(_xlfn.XLOOKUP(SubcategoriesTable[[#This Row],[Category name]],CategoriesTable[Category name],CategoriesTable[ID])=0),_xlfn.XLOOKUP(SubcategoriesTable[[#This Row],[Category name]],CategoriesTable[Category name],CategoriesTable[ID]),"")</f>
        <v/>
      </c>
      <c r="K82" s="163"/>
      <c r="L82" s="163"/>
      <c r="M82" s="163"/>
    </row>
    <row r="83" spans="2:13" x14ac:dyDescent="0.25">
      <c r="B83" s="165"/>
      <c r="C83" s="166"/>
      <c r="D83" s="167"/>
      <c r="E83" s="165"/>
      <c r="F83" s="163"/>
      <c r="G83" s="165"/>
      <c r="H83" s="166"/>
      <c r="I83" s="167"/>
      <c r="J83" s="175" t="str">
        <f>IF(NOT(_xlfn.XLOOKUP(SubcategoriesTable[[#This Row],[Category name]],CategoriesTable[Category name],CategoriesTable[ID])=0),_xlfn.XLOOKUP(SubcategoriesTable[[#This Row],[Category name]],CategoriesTable[Category name],CategoriesTable[ID]),"")</f>
        <v/>
      </c>
      <c r="K83" s="163"/>
      <c r="L83" s="163"/>
      <c r="M83" s="163"/>
    </row>
    <row r="84" spans="2:13" x14ac:dyDescent="0.25">
      <c r="B84" s="165"/>
      <c r="C84" s="166"/>
      <c r="D84" s="167"/>
      <c r="E84" s="165"/>
      <c r="F84" s="163"/>
      <c r="G84" s="165"/>
      <c r="H84" s="166"/>
      <c r="I84" s="167"/>
      <c r="J84" s="175" t="str">
        <f>IF(NOT(_xlfn.XLOOKUP(SubcategoriesTable[[#This Row],[Category name]],CategoriesTable[Category name],CategoriesTable[ID])=0),_xlfn.XLOOKUP(SubcategoriesTable[[#This Row],[Category name]],CategoriesTable[Category name],CategoriesTable[ID]),"")</f>
        <v/>
      </c>
      <c r="K84" s="163"/>
      <c r="L84" s="163"/>
      <c r="M84" s="163"/>
    </row>
    <row r="85" spans="2:13" x14ac:dyDescent="0.25">
      <c r="B85" s="165"/>
      <c r="C85" s="166"/>
      <c r="D85" s="167"/>
      <c r="E85" s="165"/>
      <c r="F85" s="163"/>
      <c r="G85" s="165"/>
      <c r="H85" s="166"/>
      <c r="I85" s="167"/>
      <c r="J85" s="175" t="str">
        <f>IF(NOT(_xlfn.XLOOKUP(SubcategoriesTable[[#This Row],[Category name]],CategoriesTable[Category name],CategoriesTable[ID])=0),_xlfn.XLOOKUP(SubcategoriesTable[[#This Row],[Category name]],CategoriesTable[Category name],CategoriesTable[ID]),"")</f>
        <v/>
      </c>
      <c r="K85" s="163"/>
      <c r="L85" s="163"/>
      <c r="M85" s="163"/>
    </row>
    <row r="86" spans="2:13" x14ac:dyDescent="0.25">
      <c r="B86" s="165"/>
      <c r="C86" s="166"/>
      <c r="D86" s="167"/>
      <c r="E86" s="165"/>
      <c r="F86" s="163"/>
      <c r="G86" s="165"/>
      <c r="H86" s="166"/>
      <c r="I86" s="167"/>
      <c r="J86" s="175" t="str">
        <f>IF(NOT(_xlfn.XLOOKUP(SubcategoriesTable[[#This Row],[Category name]],CategoriesTable[Category name],CategoriesTable[ID])=0),_xlfn.XLOOKUP(SubcategoriesTable[[#This Row],[Category name]],CategoriesTable[Category name],CategoriesTable[ID]),"")</f>
        <v/>
      </c>
      <c r="K86" s="163"/>
      <c r="L86" s="163"/>
      <c r="M86" s="163"/>
    </row>
    <row r="87" spans="2:13" x14ac:dyDescent="0.25">
      <c r="B87" s="165"/>
      <c r="C87" s="166"/>
      <c r="D87" s="167"/>
      <c r="E87" s="165"/>
      <c r="F87" s="163"/>
      <c r="G87" s="165"/>
      <c r="H87" s="166"/>
      <c r="I87" s="167"/>
      <c r="J87" s="175" t="str">
        <f>IF(NOT(_xlfn.XLOOKUP(SubcategoriesTable[[#This Row],[Category name]],CategoriesTable[Category name],CategoriesTable[ID])=0),_xlfn.XLOOKUP(SubcategoriesTable[[#This Row],[Category name]],CategoriesTable[Category name],CategoriesTable[ID]),"")</f>
        <v/>
      </c>
      <c r="K87" s="163"/>
      <c r="L87" s="163"/>
      <c r="M87" s="163"/>
    </row>
    <row r="88" spans="2:13" x14ac:dyDescent="0.25">
      <c r="B88" s="165"/>
      <c r="C88" s="166"/>
      <c r="D88" s="167"/>
      <c r="E88" s="165"/>
      <c r="F88" s="163"/>
      <c r="G88" s="165"/>
      <c r="H88" s="166"/>
      <c r="I88" s="167"/>
      <c r="J88" s="175" t="str">
        <f>IF(NOT(_xlfn.XLOOKUP(SubcategoriesTable[[#This Row],[Category name]],CategoriesTable[Category name],CategoriesTable[ID])=0),_xlfn.XLOOKUP(SubcategoriesTable[[#This Row],[Category name]],CategoriesTable[Category name],CategoriesTable[ID]),"")</f>
        <v/>
      </c>
      <c r="K88" s="163"/>
      <c r="L88" s="163"/>
      <c r="M88" s="163"/>
    </row>
    <row r="89" spans="2:13" x14ac:dyDescent="0.25">
      <c r="B89" s="165"/>
      <c r="C89" s="166"/>
      <c r="D89" s="167"/>
      <c r="E89" s="165"/>
      <c r="F89" s="163"/>
      <c r="G89" s="165"/>
      <c r="H89" s="166"/>
      <c r="I89" s="167"/>
      <c r="J89" s="175" t="str">
        <f>IF(NOT(_xlfn.XLOOKUP(SubcategoriesTable[[#This Row],[Category name]],CategoriesTable[Category name],CategoriesTable[ID])=0),_xlfn.XLOOKUP(SubcategoriesTable[[#This Row],[Category name]],CategoriesTable[Category name],CategoriesTable[ID]),"")</f>
        <v/>
      </c>
      <c r="K89" s="163"/>
      <c r="L89" s="163"/>
      <c r="M89" s="163"/>
    </row>
    <row r="90" spans="2:13" x14ac:dyDescent="0.25">
      <c r="B90" s="165"/>
      <c r="C90" s="166"/>
      <c r="D90" s="167"/>
      <c r="E90" s="165"/>
      <c r="F90" s="163"/>
      <c r="G90" s="165"/>
      <c r="H90" s="166"/>
      <c r="I90" s="167"/>
      <c r="J90" s="175" t="str">
        <f>IF(NOT(_xlfn.XLOOKUP(SubcategoriesTable[[#This Row],[Category name]],CategoriesTable[Category name],CategoriesTable[ID])=0),_xlfn.XLOOKUP(SubcategoriesTable[[#This Row],[Category name]],CategoriesTable[Category name],CategoriesTable[ID]),"")</f>
        <v/>
      </c>
      <c r="K90" s="163"/>
      <c r="L90" s="163"/>
      <c r="M90" s="163"/>
    </row>
    <row r="91" spans="2:13" x14ac:dyDescent="0.25">
      <c r="B91" s="165"/>
      <c r="C91" s="166"/>
      <c r="D91" s="167"/>
      <c r="E91" s="165"/>
      <c r="F91" s="163"/>
      <c r="G91" s="165"/>
      <c r="H91" s="166"/>
      <c r="I91" s="167"/>
      <c r="J91" s="175" t="str">
        <f>IF(NOT(_xlfn.XLOOKUP(SubcategoriesTable[[#This Row],[Category name]],CategoriesTable[Category name],CategoriesTable[ID])=0),_xlfn.XLOOKUP(SubcategoriesTable[[#This Row],[Category name]],CategoriesTable[Category name],CategoriesTable[ID]),"")</f>
        <v/>
      </c>
      <c r="K91" s="163"/>
      <c r="L91" s="163"/>
      <c r="M91" s="163"/>
    </row>
    <row r="92" spans="2:13" x14ac:dyDescent="0.25">
      <c r="B92" s="165"/>
      <c r="C92" s="166"/>
      <c r="D92" s="167"/>
      <c r="E92" s="165"/>
      <c r="F92" s="163"/>
      <c r="G92" s="165"/>
      <c r="H92" s="166"/>
      <c r="I92" s="167"/>
      <c r="J92" s="175" t="str">
        <f>IF(NOT(_xlfn.XLOOKUP(SubcategoriesTable[[#This Row],[Category name]],CategoriesTable[Category name],CategoriesTable[ID])=0),_xlfn.XLOOKUP(SubcategoriesTable[[#This Row],[Category name]],CategoriesTable[Category name],CategoriesTable[ID]),"")</f>
        <v/>
      </c>
      <c r="K92" s="163"/>
      <c r="L92" s="163"/>
      <c r="M92" s="163"/>
    </row>
    <row r="93" spans="2:13" x14ac:dyDescent="0.25">
      <c r="B93" s="165"/>
      <c r="C93" s="166"/>
      <c r="D93" s="167"/>
      <c r="E93" s="165"/>
      <c r="F93" s="163"/>
      <c r="G93" s="165"/>
      <c r="H93" s="166"/>
      <c r="I93" s="167"/>
      <c r="J93" s="175" t="str">
        <f>IF(NOT(_xlfn.XLOOKUP(SubcategoriesTable[[#This Row],[Category name]],CategoriesTable[Category name],CategoriesTable[ID])=0),_xlfn.XLOOKUP(SubcategoriesTable[[#This Row],[Category name]],CategoriesTable[Category name],CategoriesTable[ID]),"")</f>
        <v/>
      </c>
      <c r="K93" s="163"/>
      <c r="L93" s="163"/>
      <c r="M93" s="163"/>
    </row>
    <row r="94" spans="2:13" x14ac:dyDescent="0.25">
      <c r="B94" s="165"/>
      <c r="C94" s="166"/>
      <c r="D94" s="167"/>
      <c r="E94" s="165"/>
      <c r="F94" s="163"/>
      <c r="G94" s="165"/>
      <c r="H94" s="166"/>
      <c r="I94" s="167"/>
      <c r="J94" s="175" t="str">
        <f>IF(NOT(_xlfn.XLOOKUP(SubcategoriesTable[[#This Row],[Category name]],CategoriesTable[Category name],CategoriesTable[ID])=0),_xlfn.XLOOKUP(SubcategoriesTable[[#This Row],[Category name]],CategoriesTable[Category name],CategoriesTable[ID]),"")</f>
        <v/>
      </c>
      <c r="K94" s="163"/>
      <c r="L94" s="163"/>
      <c r="M94" s="163"/>
    </row>
    <row r="95" spans="2:13" x14ac:dyDescent="0.25">
      <c r="B95" s="165"/>
      <c r="C95" s="166"/>
      <c r="D95" s="167"/>
      <c r="E95" s="165"/>
      <c r="F95" s="163"/>
      <c r="G95" s="165"/>
      <c r="H95" s="166"/>
      <c r="I95" s="167"/>
      <c r="J95" s="175" t="str">
        <f>IF(NOT(_xlfn.XLOOKUP(SubcategoriesTable[[#This Row],[Category name]],CategoriesTable[Category name],CategoriesTable[ID])=0),_xlfn.XLOOKUP(SubcategoriesTable[[#This Row],[Category name]],CategoriesTable[Category name],CategoriesTable[ID]),"")</f>
        <v/>
      </c>
      <c r="K95" s="163"/>
      <c r="L95" s="163"/>
      <c r="M95" s="163"/>
    </row>
    <row r="96" spans="2:13" x14ac:dyDescent="0.25">
      <c r="B96" s="165"/>
      <c r="C96" s="166"/>
      <c r="D96" s="167"/>
      <c r="E96" s="165"/>
      <c r="F96" s="163"/>
      <c r="G96" s="165"/>
      <c r="H96" s="166"/>
      <c r="I96" s="167"/>
      <c r="J96" s="175" t="str">
        <f>IF(NOT(_xlfn.XLOOKUP(SubcategoriesTable[[#This Row],[Category name]],CategoriesTable[Category name],CategoriesTable[ID])=0),_xlfn.XLOOKUP(SubcategoriesTable[[#This Row],[Category name]],CategoriesTable[Category name],CategoriesTable[ID]),"")</f>
        <v/>
      </c>
      <c r="K96" s="163"/>
      <c r="L96" s="163"/>
      <c r="M96" s="163"/>
    </row>
    <row r="97" spans="2:13" x14ac:dyDescent="0.25">
      <c r="B97" s="165"/>
      <c r="C97" s="166"/>
      <c r="D97" s="167"/>
      <c r="E97" s="165"/>
      <c r="F97" s="163"/>
      <c r="G97" s="165"/>
      <c r="H97" s="166"/>
      <c r="I97" s="167"/>
      <c r="J97" s="175" t="str">
        <f>IF(NOT(_xlfn.XLOOKUP(SubcategoriesTable[[#This Row],[Category name]],CategoriesTable[Category name],CategoriesTable[ID])=0),_xlfn.XLOOKUP(SubcategoriesTable[[#This Row],[Category name]],CategoriesTable[Category name],CategoriesTable[ID]),"")</f>
        <v/>
      </c>
      <c r="K97" s="163"/>
      <c r="L97" s="163"/>
      <c r="M97" s="163"/>
    </row>
    <row r="98" spans="2:13" x14ac:dyDescent="0.25">
      <c r="B98" s="165"/>
      <c r="C98" s="166"/>
      <c r="D98" s="167"/>
      <c r="E98" s="165"/>
      <c r="F98" s="163"/>
      <c r="G98" s="165"/>
      <c r="H98" s="166"/>
      <c r="I98" s="167"/>
      <c r="J98" s="175" t="str">
        <f>IF(NOT(_xlfn.XLOOKUP(SubcategoriesTable[[#This Row],[Category name]],CategoriesTable[Category name],CategoriesTable[ID])=0),_xlfn.XLOOKUP(SubcategoriesTable[[#This Row],[Category name]],CategoriesTable[Category name],CategoriesTable[ID]),"")</f>
        <v/>
      </c>
      <c r="K98" s="163"/>
      <c r="L98" s="163"/>
      <c r="M98" s="163"/>
    </row>
    <row r="99" spans="2:13" x14ac:dyDescent="0.25">
      <c r="B99" s="165"/>
      <c r="C99" s="166"/>
      <c r="D99" s="167"/>
      <c r="E99" s="165"/>
      <c r="F99" s="163"/>
      <c r="G99" s="165"/>
      <c r="H99" s="166"/>
      <c r="I99" s="167"/>
      <c r="J99" s="175" t="str">
        <f>IF(NOT(_xlfn.XLOOKUP(SubcategoriesTable[[#This Row],[Category name]],CategoriesTable[Category name],CategoriesTable[ID])=0),_xlfn.XLOOKUP(SubcategoriesTable[[#This Row],[Category name]],CategoriesTable[Category name],CategoriesTable[ID]),"")</f>
        <v/>
      </c>
      <c r="K99" s="163"/>
      <c r="L99" s="163"/>
      <c r="M99" s="163"/>
    </row>
    <row r="100" spans="2:13" x14ac:dyDescent="0.25">
      <c r="B100" s="165"/>
      <c r="C100" s="166"/>
      <c r="D100" s="167"/>
      <c r="E100" s="165"/>
      <c r="F100" s="163"/>
      <c r="G100" s="165"/>
      <c r="H100" s="166"/>
      <c r="I100" s="167"/>
      <c r="J100" s="175" t="str">
        <f>IF(NOT(_xlfn.XLOOKUP(SubcategoriesTable[[#This Row],[Category name]],CategoriesTable[Category name],CategoriesTable[ID])=0),_xlfn.XLOOKUP(SubcategoriesTable[[#This Row],[Category name]],CategoriesTable[Category name],CategoriesTable[ID]),"")</f>
        <v/>
      </c>
      <c r="K100" s="163"/>
      <c r="L100" s="163"/>
      <c r="M100" s="163"/>
    </row>
    <row r="101" spans="2:13" x14ac:dyDescent="0.25">
      <c r="F101" s="163"/>
      <c r="G101" s="163"/>
      <c r="H101" s="163"/>
      <c r="I101" s="163"/>
      <c r="J101" s="163"/>
      <c r="K101" s="163"/>
      <c r="L101" s="163"/>
      <c r="M101" s="163"/>
    </row>
    <row r="102" spans="2:13" x14ac:dyDescent="0.25">
      <c r="F102" s="163"/>
      <c r="G102" s="163"/>
      <c r="H102" s="163"/>
      <c r="I102" s="163"/>
      <c r="J102" s="163"/>
      <c r="K102" s="163"/>
      <c r="L102" s="163"/>
      <c r="M102" s="163"/>
    </row>
    <row r="103" spans="2:13" x14ac:dyDescent="0.25">
      <c r="F103" s="163"/>
      <c r="G103" s="163"/>
      <c r="H103" s="163"/>
      <c r="I103" s="163"/>
      <c r="J103" s="163"/>
      <c r="K103" s="163"/>
      <c r="L103" s="163"/>
      <c r="M103" s="163"/>
    </row>
    <row r="104" spans="2:13" x14ac:dyDescent="0.25">
      <c r="F104" s="163"/>
      <c r="G104" s="163"/>
      <c r="H104" s="163"/>
      <c r="I104" s="163"/>
      <c r="J104" s="163"/>
      <c r="K104" s="163"/>
      <c r="L104" s="163"/>
      <c r="M104" s="163"/>
    </row>
    <row r="105" spans="2:13" x14ac:dyDescent="0.25">
      <c r="F105" s="163"/>
      <c r="G105" s="163"/>
      <c r="H105" s="163"/>
      <c r="I105" s="163"/>
      <c r="J105" s="163"/>
      <c r="K105" s="163"/>
      <c r="L105" s="163"/>
      <c r="M105" s="163"/>
    </row>
    <row r="106" spans="2:13" x14ac:dyDescent="0.25">
      <c r="F106" s="163"/>
      <c r="G106" s="163"/>
      <c r="H106" s="163"/>
      <c r="I106" s="163"/>
      <c r="J106" s="163"/>
      <c r="K106" s="163"/>
      <c r="L106" s="163"/>
      <c r="M106" s="163"/>
    </row>
    <row r="107" spans="2:13" x14ac:dyDescent="0.25">
      <c r="F107" s="163"/>
      <c r="G107" s="163"/>
      <c r="H107" s="163"/>
      <c r="I107" s="163"/>
      <c r="J107" s="163"/>
      <c r="K107" s="163"/>
      <c r="L107" s="163"/>
      <c r="M107" s="163"/>
    </row>
    <row r="108" spans="2:13" x14ac:dyDescent="0.25">
      <c r="F108" s="163"/>
      <c r="G108" s="163"/>
      <c r="H108" s="163"/>
      <c r="I108" s="163"/>
      <c r="J108" s="163"/>
      <c r="K108" s="163"/>
      <c r="L108" s="163"/>
      <c r="M108" s="163"/>
    </row>
    <row r="109" spans="2:13" x14ac:dyDescent="0.25">
      <c r="F109" s="163"/>
      <c r="G109" s="163"/>
      <c r="H109" s="163"/>
      <c r="I109" s="163"/>
      <c r="J109" s="163"/>
      <c r="K109" s="163"/>
      <c r="L109" s="163"/>
      <c r="M109" s="163"/>
    </row>
    <row r="110" spans="2:13" x14ac:dyDescent="0.25">
      <c r="F110" s="163"/>
      <c r="G110" s="163"/>
      <c r="H110" s="163"/>
      <c r="I110" s="163"/>
      <c r="J110" s="163"/>
      <c r="K110" s="163"/>
      <c r="L110" s="163"/>
      <c r="M110" s="163"/>
    </row>
    <row r="111" spans="2:13" x14ac:dyDescent="0.25">
      <c r="F111" s="163"/>
      <c r="G111" s="163"/>
      <c r="H111" s="163"/>
      <c r="I111" s="163"/>
      <c r="J111" s="163"/>
      <c r="K111" s="163"/>
      <c r="L111" s="163"/>
      <c r="M111" s="163"/>
    </row>
    <row r="112" spans="2:13" x14ac:dyDescent="0.25">
      <c r="F112" s="163"/>
      <c r="G112" s="163"/>
      <c r="H112" s="163"/>
      <c r="I112" s="163"/>
      <c r="J112" s="163"/>
      <c r="K112" s="163"/>
      <c r="L112" s="163"/>
      <c r="M112" s="163"/>
    </row>
    <row r="113" spans="6:13" x14ac:dyDescent="0.25">
      <c r="F113" s="163"/>
      <c r="G113" s="163"/>
      <c r="H113" s="163"/>
      <c r="I113" s="163"/>
      <c r="J113" s="163"/>
      <c r="K113" s="163"/>
      <c r="L113" s="163"/>
      <c r="M113" s="163"/>
    </row>
    <row r="114" spans="6:13" x14ac:dyDescent="0.25">
      <c r="F114" s="163"/>
      <c r="G114" s="163"/>
      <c r="H114" s="163"/>
      <c r="I114" s="163"/>
      <c r="J114" s="163"/>
      <c r="K114" s="163"/>
      <c r="L114" s="163"/>
      <c r="M114" s="163"/>
    </row>
    <row r="115" spans="6:13" x14ac:dyDescent="0.25">
      <c r="F115" s="163"/>
      <c r="G115" s="163"/>
      <c r="H115" s="163"/>
      <c r="I115" s="163"/>
      <c r="J115" s="163"/>
      <c r="K115" s="163"/>
      <c r="L115" s="163"/>
      <c r="M115" s="163"/>
    </row>
    <row r="116" spans="6:13" x14ac:dyDescent="0.25">
      <c r="F116" s="163"/>
      <c r="G116" s="163"/>
      <c r="H116" s="163"/>
      <c r="I116" s="163"/>
      <c r="J116" s="163"/>
      <c r="K116" s="163"/>
      <c r="L116" s="163"/>
      <c r="M116" s="163"/>
    </row>
    <row r="117" spans="6:13" x14ac:dyDescent="0.25">
      <c r="F117" s="163"/>
      <c r="G117" s="163"/>
      <c r="H117" s="163"/>
      <c r="I117" s="163"/>
      <c r="J117" s="163"/>
      <c r="K117" s="163"/>
      <c r="L117" s="163"/>
      <c r="M117" s="163"/>
    </row>
    <row r="118" spans="6:13" x14ac:dyDescent="0.25">
      <c r="F118" s="163"/>
      <c r="G118" s="163"/>
      <c r="H118" s="163"/>
      <c r="I118" s="163"/>
      <c r="J118" s="163"/>
      <c r="K118" s="163"/>
      <c r="L118" s="163"/>
      <c r="M118" s="163"/>
    </row>
    <row r="119" spans="6:13" x14ac:dyDescent="0.25">
      <c r="F119" s="163"/>
      <c r="G119" s="163"/>
      <c r="H119" s="163"/>
      <c r="I119" s="163"/>
      <c r="J119" s="163"/>
      <c r="K119" s="163"/>
      <c r="L119" s="163"/>
      <c r="M119" s="163"/>
    </row>
    <row r="120" spans="6:13" x14ac:dyDescent="0.25">
      <c r="F120" s="163"/>
      <c r="G120" s="163"/>
      <c r="H120" s="163"/>
      <c r="I120" s="163"/>
      <c r="J120" s="163"/>
      <c r="K120" s="163"/>
      <c r="L120" s="163"/>
      <c r="M120" s="163"/>
    </row>
    <row r="121" spans="6:13" x14ac:dyDescent="0.25">
      <c r="F121" s="163"/>
      <c r="G121" s="163"/>
      <c r="H121" s="163"/>
      <c r="I121" s="163"/>
      <c r="J121" s="163"/>
      <c r="K121" s="163"/>
      <c r="L121" s="163"/>
      <c r="M121" s="163"/>
    </row>
    <row r="122" spans="6:13" x14ac:dyDescent="0.25">
      <c r="F122" s="163"/>
      <c r="G122" s="163"/>
      <c r="H122" s="163"/>
      <c r="I122" s="163"/>
      <c r="J122" s="163"/>
      <c r="K122" s="163"/>
      <c r="L122" s="163"/>
      <c r="M122" s="163"/>
    </row>
    <row r="123" spans="6:13" x14ac:dyDescent="0.25">
      <c r="F123" s="163"/>
      <c r="G123" s="163"/>
      <c r="H123" s="163"/>
      <c r="I123" s="163"/>
      <c r="J123" s="163"/>
      <c r="K123" s="163"/>
      <c r="L123" s="163"/>
      <c r="M123" s="163"/>
    </row>
    <row r="124" spans="6:13" x14ac:dyDescent="0.25">
      <c r="F124" s="163"/>
      <c r="G124" s="163"/>
      <c r="H124" s="163"/>
      <c r="I124" s="163"/>
      <c r="J124" s="163"/>
      <c r="K124" s="163"/>
      <c r="L124" s="163"/>
      <c r="M124" s="163"/>
    </row>
    <row r="125" spans="6:13" x14ac:dyDescent="0.25">
      <c r="F125" s="163"/>
      <c r="G125" s="163"/>
      <c r="H125" s="163"/>
      <c r="I125" s="163"/>
      <c r="J125" s="163"/>
      <c r="K125" s="163"/>
      <c r="L125" s="163"/>
      <c r="M125" s="163"/>
    </row>
    <row r="126" spans="6:13" x14ac:dyDescent="0.25">
      <c r="F126" s="163"/>
      <c r="G126" s="163"/>
      <c r="H126" s="163"/>
      <c r="I126" s="163"/>
      <c r="J126" s="163"/>
      <c r="K126" s="163"/>
      <c r="L126" s="163"/>
      <c r="M126" s="163"/>
    </row>
    <row r="127" spans="6:13" x14ac:dyDescent="0.25">
      <c r="F127" s="163"/>
      <c r="G127" s="163"/>
      <c r="H127" s="163"/>
      <c r="I127" s="163"/>
      <c r="J127" s="163"/>
      <c r="K127" s="163"/>
      <c r="L127" s="163"/>
      <c r="M127" s="163"/>
    </row>
    <row r="128" spans="6:13" x14ac:dyDescent="0.25">
      <c r="F128" s="163"/>
      <c r="G128" s="163"/>
      <c r="H128" s="163"/>
      <c r="I128" s="163"/>
      <c r="J128" s="163"/>
      <c r="K128" s="163"/>
      <c r="L128" s="163"/>
      <c r="M128" s="163"/>
    </row>
    <row r="129" spans="6:13" x14ac:dyDescent="0.25">
      <c r="F129" s="163"/>
      <c r="G129" s="163"/>
      <c r="H129" s="163"/>
      <c r="I129" s="163"/>
      <c r="J129" s="163"/>
      <c r="K129" s="163"/>
      <c r="L129" s="163"/>
      <c r="M129" s="163"/>
    </row>
    <row r="130" spans="6:13" x14ac:dyDescent="0.25">
      <c r="F130" s="163"/>
      <c r="G130" s="163"/>
      <c r="H130" s="163"/>
      <c r="I130" s="163"/>
      <c r="J130" s="163"/>
      <c r="K130" s="163"/>
      <c r="L130" s="163"/>
      <c r="M130" s="163"/>
    </row>
    <row r="131" spans="6:13" x14ac:dyDescent="0.25">
      <c r="F131" s="163"/>
      <c r="G131" s="163"/>
      <c r="H131" s="163"/>
      <c r="I131" s="163"/>
      <c r="J131" s="163"/>
      <c r="K131" s="163"/>
      <c r="L131" s="163"/>
      <c r="M131" s="163"/>
    </row>
    <row r="132" spans="6:13" x14ac:dyDescent="0.25">
      <c r="F132" s="163"/>
      <c r="G132" s="163"/>
      <c r="H132" s="163"/>
      <c r="I132" s="163"/>
      <c r="J132" s="163"/>
      <c r="K132" s="163"/>
      <c r="L132" s="163"/>
      <c r="M132" s="163"/>
    </row>
    <row r="133" spans="6:13" x14ac:dyDescent="0.25">
      <c r="F133" s="163"/>
      <c r="G133" s="163"/>
      <c r="H133" s="163"/>
      <c r="I133" s="163"/>
      <c r="J133" s="163"/>
      <c r="K133" s="163"/>
      <c r="L133" s="163"/>
      <c r="M133" s="163"/>
    </row>
    <row r="134" spans="6:13" x14ac:dyDescent="0.25">
      <c r="F134" s="163"/>
      <c r="G134" s="163"/>
      <c r="H134" s="163"/>
      <c r="I134" s="163"/>
      <c r="J134" s="163"/>
      <c r="K134" s="163"/>
      <c r="L134" s="163"/>
      <c r="M134" s="163"/>
    </row>
    <row r="135" spans="6:13" x14ac:dyDescent="0.25">
      <c r="F135" s="163"/>
      <c r="G135" s="163"/>
      <c r="H135" s="163"/>
      <c r="I135" s="163"/>
      <c r="J135" s="163"/>
      <c r="K135" s="163"/>
      <c r="L135" s="163"/>
      <c r="M135" s="163"/>
    </row>
    <row r="136" spans="6:13" x14ac:dyDescent="0.25">
      <c r="F136" s="163"/>
      <c r="G136" s="163"/>
      <c r="H136" s="163"/>
      <c r="I136" s="163"/>
      <c r="J136" s="163"/>
      <c r="K136" s="163"/>
      <c r="L136" s="163"/>
      <c r="M136" s="163"/>
    </row>
  </sheetData>
  <sheetProtection sheet="1" scenarios="1" formatCells="0" formatColumns="0" formatRows="0" insertColumns="0" insertRows="0" deleteColumns="0" sort="0" autoFilter="0"/>
  <mergeCells count="6">
    <mergeCell ref="B2:M2"/>
    <mergeCell ref="C3:J3"/>
    <mergeCell ref="C5:D5"/>
    <mergeCell ref="C6:D6"/>
    <mergeCell ref="H5:I5"/>
    <mergeCell ref="H6:I6"/>
  </mergeCells>
  <conditionalFormatting sqref="C8:C100">
    <cfRule type="expression" dxfId="17" priority="1">
      <formula>AND(ISBLANK(INDIRECT("CategoriesTable[@Category name]")),NOT(ISBLANK(INDIRECT("CategoriesTable[@Category type]"))))</formula>
    </cfRule>
  </conditionalFormatting>
  <conditionalFormatting sqref="D8:D100">
    <cfRule type="expression" dxfId="16" priority="2">
      <formula>AND(ISBLANK(INDIRECT("CategoriesTable[@Category type]")),NOT(ISBLANK(INDIRECT("CategoriesTable[@Category name]"))))</formula>
    </cfRule>
  </conditionalFormatting>
  <conditionalFormatting sqref="B8:E100">
    <cfRule type="expression" dxfId="15" priority="3">
      <formula>INDIRECT("CategoriesTable[@Default]")=TRUE</formula>
    </cfRule>
  </conditionalFormatting>
  <conditionalFormatting sqref="H8:H100">
    <cfRule type="expression" dxfId="14" priority="4">
      <formula>AND(ISBLANK(INDIRECT("SubcategoriesTable[@Category name]")),NOT(ISBLANK(INDIRECT("SubcategoriesTable[@Subcategory name]"))))</formula>
    </cfRule>
  </conditionalFormatting>
  <conditionalFormatting sqref="I8:I100">
    <cfRule type="expression" dxfId="13" priority="5">
      <formula>AND(ISBLANK(INDIRECT("SubcategoriesTable[@Subcategory name]")),NOT(ISBLANK(INDIRECT("SubcategoriesTable[@Category name]"))))</formula>
    </cfRule>
  </conditionalFormatting>
  <dataValidations count="3">
    <dataValidation type="list" allowBlank="1" showInputMessage="1" showErrorMessage="1" promptTitle="Type of the entry" prompt="Expense,Income,Transfer" sqref="D8:D9" xr:uid="{D3636562-5CDE-7C4F-8A1C-61B2D7477ABA}">
      <formula1>"Expense,Income,Transfer"</formula1>
    </dataValidation>
    <dataValidation type="list" allowBlank="1" showInputMessage="1" showErrorMessage="1" sqref="H8:H100" xr:uid="{F0E71476-9EA0-E449-95B9-0B515AC8A593}">
      <formula1>INDIRECT("HiddenCategories!$B$2#")</formula1>
    </dataValidation>
    <dataValidation type="list" allowBlank="1" showErrorMessage="1" promptTitle="Type of the entry" prompt="Expense,Income,Transfer" sqref="D10:D100" xr:uid="{1245C654-5FC1-AE4A-AB81-FEF06AFF9FEB}">
      <formula1>"Expense,Income,Transfer"</formula1>
    </dataValidation>
  </dataValidations>
  <pageMargins left="0.7" right="0.7" top="0.75" bottom="0.75" header="0.3" footer="0.3"/>
  <tableParts count="2">
    <tablePart r:id="rId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13C13-C73F-6A4E-9DCC-DCCB5E8E58F2}">
  <dimension ref="B1:CQ100"/>
  <sheetViews>
    <sheetView workbookViewId="0"/>
  </sheetViews>
  <sheetFormatPr defaultColWidth="11.42578125" defaultRowHeight="15" x14ac:dyDescent="0.25"/>
  <sheetData>
    <row r="1" spans="2:95" x14ac:dyDescent="0.25">
      <c r="B1" t="s">
        <v>48</v>
      </c>
      <c r="C1" t="s">
        <v>131</v>
      </c>
    </row>
    <row r="2" spans="2:95" x14ac:dyDescent="0.25">
      <c r="B2" t="e" cm="1" vm="2">
        <f t="array" ref="B2">_xlfn.UNIQUE(_xlfn._xlws.FILTER(CategoryNames, CategoryNames&lt;&gt;"",),FALSE,FALSE)</f>
        <v>#VALUE!</v>
      </c>
      <c r="C2" t="str" cm="1">
        <f t="array" aca="1" ref="C2" ca="1">IFERROR(TRANSPOSE(INDEX(_xlfn._xlws.FILTER(INDIRECT("SubcategoriesTable[Subcategory name]"),INDIRECT("SubcategoriesTable[Category name]")=$B2),,)),"No subcategories")</f>
        <v>No subcategories</v>
      </c>
    </row>
    <row r="3" spans="2:95" x14ac:dyDescent="0.25">
      <c r="C3" cm="1">
        <f t="array" aca="1" ref="C3:CQ3" ca="1">IFERROR(TRANSPOSE(INDEX(_xlfn._xlws.FILTER(INDIRECT("SubcategoriesTable[Subcategory name]"),INDIRECT("SubcategoriesTable[Category name]")=$B3),,)),"No subcategories")</f>
        <v>0</v>
      </c>
      <c r="D3">
        <f ca="1"/>
        <v>0</v>
      </c>
      <c r="E3">
        <f ca="1"/>
        <v>0</v>
      </c>
      <c r="F3">
        <f ca="1"/>
        <v>0</v>
      </c>
      <c r="G3">
        <f ca="1"/>
        <v>0</v>
      </c>
      <c r="H3">
        <f ca="1"/>
        <v>0</v>
      </c>
      <c r="I3">
        <f ca="1"/>
        <v>0</v>
      </c>
      <c r="J3">
        <f ca="1"/>
        <v>0</v>
      </c>
      <c r="K3">
        <f ca="1"/>
        <v>0</v>
      </c>
      <c r="L3">
        <f ca="1"/>
        <v>0</v>
      </c>
      <c r="M3">
        <f ca="1"/>
        <v>0</v>
      </c>
      <c r="N3">
        <f ca="1"/>
        <v>0</v>
      </c>
      <c r="O3">
        <f ca="1"/>
        <v>0</v>
      </c>
      <c r="P3">
        <f ca="1"/>
        <v>0</v>
      </c>
      <c r="Q3">
        <f ca="1"/>
        <v>0</v>
      </c>
      <c r="R3">
        <f ca="1"/>
        <v>0</v>
      </c>
      <c r="S3">
        <f ca="1"/>
        <v>0</v>
      </c>
      <c r="T3">
        <f ca="1"/>
        <v>0</v>
      </c>
      <c r="U3">
        <f ca="1"/>
        <v>0</v>
      </c>
      <c r="V3">
        <f ca="1"/>
        <v>0</v>
      </c>
      <c r="W3">
        <f ca="1"/>
        <v>0</v>
      </c>
      <c r="X3">
        <f ca="1"/>
        <v>0</v>
      </c>
      <c r="Y3">
        <f ca="1"/>
        <v>0</v>
      </c>
      <c r="Z3">
        <f ca="1"/>
        <v>0</v>
      </c>
      <c r="AA3">
        <f ca="1"/>
        <v>0</v>
      </c>
      <c r="AB3">
        <f ca="1"/>
        <v>0</v>
      </c>
      <c r="AC3">
        <f ca="1"/>
        <v>0</v>
      </c>
      <c r="AD3">
        <f ca="1"/>
        <v>0</v>
      </c>
      <c r="AE3">
        <f ca="1"/>
        <v>0</v>
      </c>
      <c r="AF3">
        <f ca="1"/>
        <v>0</v>
      </c>
      <c r="AG3">
        <f ca="1"/>
        <v>0</v>
      </c>
      <c r="AH3">
        <f ca="1"/>
        <v>0</v>
      </c>
      <c r="AI3">
        <f ca="1"/>
        <v>0</v>
      </c>
      <c r="AJ3">
        <f ca="1"/>
        <v>0</v>
      </c>
      <c r="AK3">
        <f ca="1"/>
        <v>0</v>
      </c>
      <c r="AL3">
        <f ca="1"/>
        <v>0</v>
      </c>
      <c r="AM3">
        <f ca="1"/>
        <v>0</v>
      </c>
      <c r="AN3">
        <f ca="1"/>
        <v>0</v>
      </c>
      <c r="AO3">
        <f ca="1"/>
        <v>0</v>
      </c>
      <c r="AP3">
        <f ca="1"/>
        <v>0</v>
      </c>
      <c r="AQ3">
        <f ca="1"/>
        <v>0</v>
      </c>
      <c r="AR3">
        <f ca="1"/>
        <v>0</v>
      </c>
      <c r="AS3">
        <f ca="1"/>
        <v>0</v>
      </c>
      <c r="AT3">
        <f ca="1"/>
        <v>0</v>
      </c>
      <c r="AU3">
        <f ca="1"/>
        <v>0</v>
      </c>
      <c r="AV3">
        <f ca="1"/>
        <v>0</v>
      </c>
      <c r="AW3">
        <f ca="1"/>
        <v>0</v>
      </c>
      <c r="AX3">
        <f ca="1"/>
        <v>0</v>
      </c>
      <c r="AY3">
        <f ca="1"/>
        <v>0</v>
      </c>
      <c r="AZ3">
        <f ca="1"/>
        <v>0</v>
      </c>
      <c r="BA3">
        <f ca="1"/>
        <v>0</v>
      </c>
      <c r="BB3">
        <f ca="1"/>
        <v>0</v>
      </c>
      <c r="BC3">
        <f ca="1"/>
        <v>0</v>
      </c>
      <c r="BD3">
        <f ca="1"/>
        <v>0</v>
      </c>
      <c r="BE3">
        <f ca="1"/>
        <v>0</v>
      </c>
      <c r="BF3">
        <f ca="1"/>
        <v>0</v>
      </c>
      <c r="BG3">
        <f ca="1"/>
        <v>0</v>
      </c>
      <c r="BH3">
        <f ca="1"/>
        <v>0</v>
      </c>
      <c r="BI3">
        <f ca="1"/>
        <v>0</v>
      </c>
      <c r="BJ3">
        <f ca="1"/>
        <v>0</v>
      </c>
      <c r="BK3">
        <f ca="1"/>
        <v>0</v>
      </c>
      <c r="BL3">
        <f ca="1"/>
        <v>0</v>
      </c>
      <c r="BM3">
        <f ca="1"/>
        <v>0</v>
      </c>
      <c r="BN3">
        <f ca="1"/>
        <v>0</v>
      </c>
      <c r="BO3">
        <f ca="1"/>
        <v>0</v>
      </c>
      <c r="BP3">
        <f ca="1"/>
        <v>0</v>
      </c>
      <c r="BQ3">
        <f ca="1"/>
        <v>0</v>
      </c>
      <c r="BR3">
        <f ca="1"/>
        <v>0</v>
      </c>
      <c r="BS3">
        <f ca="1"/>
        <v>0</v>
      </c>
      <c r="BT3">
        <f ca="1"/>
        <v>0</v>
      </c>
      <c r="BU3">
        <f ca="1"/>
        <v>0</v>
      </c>
      <c r="BV3">
        <f ca="1"/>
        <v>0</v>
      </c>
      <c r="BW3">
        <f ca="1"/>
        <v>0</v>
      </c>
      <c r="BX3">
        <f ca="1"/>
        <v>0</v>
      </c>
      <c r="BY3">
        <f ca="1"/>
        <v>0</v>
      </c>
      <c r="BZ3">
        <f ca="1"/>
        <v>0</v>
      </c>
      <c r="CA3">
        <f ca="1"/>
        <v>0</v>
      </c>
      <c r="CB3">
        <f ca="1"/>
        <v>0</v>
      </c>
      <c r="CC3">
        <f ca="1"/>
        <v>0</v>
      </c>
      <c r="CD3">
        <f ca="1"/>
        <v>0</v>
      </c>
      <c r="CE3">
        <f ca="1"/>
        <v>0</v>
      </c>
      <c r="CF3">
        <f ca="1"/>
        <v>0</v>
      </c>
      <c r="CG3">
        <f ca="1"/>
        <v>0</v>
      </c>
      <c r="CH3">
        <f ca="1"/>
        <v>0</v>
      </c>
      <c r="CI3">
        <f ca="1"/>
        <v>0</v>
      </c>
      <c r="CJ3">
        <f ca="1"/>
        <v>0</v>
      </c>
      <c r="CK3">
        <f ca="1"/>
        <v>0</v>
      </c>
      <c r="CL3">
        <f ca="1"/>
        <v>0</v>
      </c>
      <c r="CM3">
        <f ca="1"/>
        <v>0</v>
      </c>
      <c r="CN3">
        <f ca="1"/>
        <v>0</v>
      </c>
      <c r="CO3">
        <f ca="1"/>
        <v>0</v>
      </c>
      <c r="CP3">
        <f ca="1"/>
        <v>0</v>
      </c>
      <c r="CQ3">
        <f ca="1"/>
        <v>0</v>
      </c>
    </row>
    <row r="4" spans="2:95" x14ac:dyDescent="0.25">
      <c r="C4" cm="1">
        <f t="array" aca="1" ref="C4:CQ4" ca="1">IFERROR(TRANSPOSE(INDEX(_xlfn._xlws.FILTER(INDIRECT("SubcategoriesTable[Subcategory name]"),INDIRECT("SubcategoriesTable[Category name]")=$B4),,)),"No subcategories")</f>
        <v>0</v>
      </c>
      <c r="D4">
        <f ca="1"/>
        <v>0</v>
      </c>
      <c r="E4">
        <f ca="1"/>
        <v>0</v>
      </c>
      <c r="F4">
        <f ca="1"/>
        <v>0</v>
      </c>
      <c r="G4">
        <f ca="1"/>
        <v>0</v>
      </c>
      <c r="H4">
        <f ca="1"/>
        <v>0</v>
      </c>
      <c r="I4">
        <f ca="1"/>
        <v>0</v>
      </c>
      <c r="J4">
        <f ca="1"/>
        <v>0</v>
      </c>
      <c r="K4">
        <f ca="1"/>
        <v>0</v>
      </c>
      <c r="L4">
        <f ca="1"/>
        <v>0</v>
      </c>
      <c r="M4">
        <f ca="1"/>
        <v>0</v>
      </c>
      <c r="N4">
        <f ca="1"/>
        <v>0</v>
      </c>
      <c r="O4">
        <f ca="1"/>
        <v>0</v>
      </c>
      <c r="P4">
        <f ca="1"/>
        <v>0</v>
      </c>
      <c r="Q4">
        <f ca="1"/>
        <v>0</v>
      </c>
      <c r="R4">
        <f ca="1"/>
        <v>0</v>
      </c>
      <c r="S4">
        <f ca="1"/>
        <v>0</v>
      </c>
      <c r="T4">
        <f ca="1"/>
        <v>0</v>
      </c>
      <c r="U4">
        <f ca="1"/>
        <v>0</v>
      </c>
      <c r="V4">
        <f ca="1"/>
        <v>0</v>
      </c>
      <c r="W4">
        <f ca="1"/>
        <v>0</v>
      </c>
      <c r="X4">
        <f ca="1"/>
        <v>0</v>
      </c>
      <c r="Y4">
        <f ca="1"/>
        <v>0</v>
      </c>
      <c r="Z4">
        <f ca="1"/>
        <v>0</v>
      </c>
      <c r="AA4">
        <f ca="1"/>
        <v>0</v>
      </c>
      <c r="AB4">
        <f ca="1"/>
        <v>0</v>
      </c>
      <c r="AC4">
        <f ca="1"/>
        <v>0</v>
      </c>
      <c r="AD4">
        <f ca="1"/>
        <v>0</v>
      </c>
      <c r="AE4">
        <f ca="1"/>
        <v>0</v>
      </c>
      <c r="AF4">
        <f ca="1"/>
        <v>0</v>
      </c>
      <c r="AG4">
        <f ca="1"/>
        <v>0</v>
      </c>
      <c r="AH4">
        <f ca="1"/>
        <v>0</v>
      </c>
      <c r="AI4">
        <f ca="1"/>
        <v>0</v>
      </c>
      <c r="AJ4">
        <f ca="1"/>
        <v>0</v>
      </c>
      <c r="AK4">
        <f ca="1"/>
        <v>0</v>
      </c>
      <c r="AL4">
        <f ca="1"/>
        <v>0</v>
      </c>
      <c r="AM4">
        <f ca="1"/>
        <v>0</v>
      </c>
      <c r="AN4">
        <f ca="1"/>
        <v>0</v>
      </c>
      <c r="AO4">
        <f ca="1"/>
        <v>0</v>
      </c>
      <c r="AP4">
        <f ca="1"/>
        <v>0</v>
      </c>
      <c r="AQ4">
        <f ca="1"/>
        <v>0</v>
      </c>
      <c r="AR4">
        <f ca="1"/>
        <v>0</v>
      </c>
      <c r="AS4">
        <f ca="1"/>
        <v>0</v>
      </c>
      <c r="AT4">
        <f ca="1"/>
        <v>0</v>
      </c>
      <c r="AU4">
        <f ca="1"/>
        <v>0</v>
      </c>
      <c r="AV4">
        <f ca="1"/>
        <v>0</v>
      </c>
      <c r="AW4">
        <f ca="1"/>
        <v>0</v>
      </c>
      <c r="AX4">
        <f ca="1"/>
        <v>0</v>
      </c>
      <c r="AY4">
        <f ca="1"/>
        <v>0</v>
      </c>
      <c r="AZ4">
        <f ca="1"/>
        <v>0</v>
      </c>
      <c r="BA4">
        <f ca="1"/>
        <v>0</v>
      </c>
      <c r="BB4">
        <f ca="1"/>
        <v>0</v>
      </c>
      <c r="BC4">
        <f ca="1"/>
        <v>0</v>
      </c>
      <c r="BD4">
        <f ca="1"/>
        <v>0</v>
      </c>
      <c r="BE4">
        <f ca="1"/>
        <v>0</v>
      </c>
      <c r="BF4">
        <f ca="1"/>
        <v>0</v>
      </c>
      <c r="BG4">
        <f ca="1"/>
        <v>0</v>
      </c>
      <c r="BH4">
        <f ca="1"/>
        <v>0</v>
      </c>
      <c r="BI4">
        <f ca="1"/>
        <v>0</v>
      </c>
      <c r="BJ4">
        <f ca="1"/>
        <v>0</v>
      </c>
      <c r="BK4">
        <f ca="1"/>
        <v>0</v>
      </c>
      <c r="BL4">
        <f ca="1"/>
        <v>0</v>
      </c>
      <c r="BM4">
        <f ca="1"/>
        <v>0</v>
      </c>
      <c r="BN4">
        <f ca="1"/>
        <v>0</v>
      </c>
      <c r="BO4">
        <f ca="1"/>
        <v>0</v>
      </c>
      <c r="BP4">
        <f ca="1"/>
        <v>0</v>
      </c>
      <c r="BQ4">
        <f ca="1"/>
        <v>0</v>
      </c>
      <c r="BR4">
        <f ca="1"/>
        <v>0</v>
      </c>
      <c r="BS4">
        <f ca="1"/>
        <v>0</v>
      </c>
      <c r="BT4">
        <f ca="1"/>
        <v>0</v>
      </c>
      <c r="BU4">
        <f ca="1"/>
        <v>0</v>
      </c>
      <c r="BV4">
        <f ca="1"/>
        <v>0</v>
      </c>
      <c r="BW4">
        <f ca="1"/>
        <v>0</v>
      </c>
      <c r="BX4">
        <f ca="1"/>
        <v>0</v>
      </c>
      <c r="BY4">
        <f ca="1"/>
        <v>0</v>
      </c>
      <c r="BZ4">
        <f ca="1"/>
        <v>0</v>
      </c>
      <c r="CA4">
        <f ca="1"/>
        <v>0</v>
      </c>
      <c r="CB4">
        <f ca="1"/>
        <v>0</v>
      </c>
      <c r="CC4">
        <f ca="1"/>
        <v>0</v>
      </c>
      <c r="CD4">
        <f ca="1"/>
        <v>0</v>
      </c>
      <c r="CE4">
        <f ca="1"/>
        <v>0</v>
      </c>
      <c r="CF4">
        <f ca="1"/>
        <v>0</v>
      </c>
      <c r="CG4">
        <f ca="1"/>
        <v>0</v>
      </c>
      <c r="CH4">
        <f ca="1"/>
        <v>0</v>
      </c>
      <c r="CI4">
        <f ca="1"/>
        <v>0</v>
      </c>
      <c r="CJ4">
        <f ca="1"/>
        <v>0</v>
      </c>
      <c r="CK4">
        <f ca="1"/>
        <v>0</v>
      </c>
      <c r="CL4">
        <f ca="1"/>
        <v>0</v>
      </c>
      <c r="CM4">
        <f ca="1"/>
        <v>0</v>
      </c>
      <c r="CN4">
        <f ca="1"/>
        <v>0</v>
      </c>
      <c r="CO4">
        <f ca="1"/>
        <v>0</v>
      </c>
      <c r="CP4">
        <f ca="1"/>
        <v>0</v>
      </c>
      <c r="CQ4">
        <f ca="1"/>
        <v>0</v>
      </c>
    </row>
    <row r="5" spans="2:95" x14ac:dyDescent="0.25">
      <c r="C5" cm="1">
        <f t="array" aca="1" ref="C5:CQ5" ca="1">IFERROR(TRANSPOSE(INDEX(_xlfn._xlws.FILTER(INDIRECT("SubcategoriesTable[Subcategory name]"),INDIRECT("SubcategoriesTable[Category name]")=$B5),,)),"No subcategories")</f>
        <v>0</v>
      </c>
      <c r="D5">
        <f ca="1"/>
        <v>0</v>
      </c>
      <c r="E5">
        <f ca="1"/>
        <v>0</v>
      </c>
      <c r="F5">
        <f ca="1"/>
        <v>0</v>
      </c>
      <c r="G5">
        <f ca="1"/>
        <v>0</v>
      </c>
      <c r="H5">
        <f ca="1"/>
        <v>0</v>
      </c>
      <c r="I5">
        <f ca="1"/>
        <v>0</v>
      </c>
      <c r="J5">
        <f ca="1"/>
        <v>0</v>
      </c>
      <c r="K5">
        <f ca="1"/>
        <v>0</v>
      </c>
      <c r="L5">
        <f ca="1"/>
        <v>0</v>
      </c>
      <c r="M5">
        <f ca="1"/>
        <v>0</v>
      </c>
      <c r="N5">
        <f ca="1"/>
        <v>0</v>
      </c>
      <c r="O5">
        <f ca="1"/>
        <v>0</v>
      </c>
      <c r="P5">
        <f ca="1"/>
        <v>0</v>
      </c>
      <c r="Q5">
        <f ca="1"/>
        <v>0</v>
      </c>
      <c r="R5">
        <f ca="1"/>
        <v>0</v>
      </c>
      <c r="S5">
        <f ca="1"/>
        <v>0</v>
      </c>
      <c r="T5">
        <f ca="1"/>
        <v>0</v>
      </c>
      <c r="U5">
        <f ca="1"/>
        <v>0</v>
      </c>
      <c r="V5">
        <f ca="1"/>
        <v>0</v>
      </c>
      <c r="W5">
        <f ca="1"/>
        <v>0</v>
      </c>
      <c r="X5">
        <f ca="1"/>
        <v>0</v>
      </c>
      <c r="Y5">
        <f ca="1"/>
        <v>0</v>
      </c>
      <c r="Z5">
        <f ca="1"/>
        <v>0</v>
      </c>
      <c r="AA5">
        <f ca="1"/>
        <v>0</v>
      </c>
      <c r="AB5">
        <f ca="1"/>
        <v>0</v>
      </c>
      <c r="AC5">
        <f ca="1"/>
        <v>0</v>
      </c>
      <c r="AD5">
        <f ca="1"/>
        <v>0</v>
      </c>
      <c r="AE5">
        <f ca="1"/>
        <v>0</v>
      </c>
      <c r="AF5">
        <f ca="1"/>
        <v>0</v>
      </c>
      <c r="AG5">
        <f ca="1"/>
        <v>0</v>
      </c>
      <c r="AH5">
        <f ca="1"/>
        <v>0</v>
      </c>
      <c r="AI5">
        <f ca="1"/>
        <v>0</v>
      </c>
      <c r="AJ5">
        <f ca="1"/>
        <v>0</v>
      </c>
      <c r="AK5">
        <f ca="1"/>
        <v>0</v>
      </c>
      <c r="AL5">
        <f ca="1"/>
        <v>0</v>
      </c>
      <c r="AM5">
        <f ca="1"/>
        <v>0</v>
      </c>
      <c r="AN5">
        <f ca="1"/>
        <v>0</v>
      </c>
      <c r="AO5">
        <f ca="1"/>
        <v>0</v>
      </c>
      <c r="AP5">
        <f ca="1"/>
        <v>0</v>
      </c>
      <c r="AQ5">
        <f ca="1"/>
        <v>0</v>
      </c>
      <c r="AR5">
        <f ca="1"/>
        <v>0</v>
      </c>
      <c r="AS5">
        <f ca="1"/>
        <v>0</v>
      </c>
      <c r="AT5">
        <f ca="1"/>
        <v>0</v>
      </c>
      <c r="AU5">
        <f ca="1"/>
        <v>0</v>
      </c>
      <c r="AV5">
        <f ca="1"/>
        <v>0</v>
      </c>
      <c r="AW5">
        <f ca="1"/>
        <v>0</v>
      </c>
      <c r="AX5">
        <f ca="1"/>
        <v>0</v>
      </c>
      <c r="AY5">
        <f ca="1"/>
        <v>0</v>
      </c>
      <c r="AZ5">
        <f ca="1"/>
        <v>0</v>
      </c>
      <c r="BA5">
        <f ca="1"/>
        <v>0</v>
      </c>
      <c r="BB5">
        <f ca="1"/>
        <v>0</v>
      </c>
      <c r="BC5">
        <f ca="1"/>
        <v>0</v>
      </c>
      <c r="BD5">
        <f ca="1"/>
        <v>0</v>
      </c>
      <c r="BE5">
        <f ca="1"/>
        <v>0</v>
      </c>
      <c r="BF5">
        <f ca="1"/>
        <v>0</v>
      </c>
      <c r="BG5">
        <f ca="1"/>
        <v>0</v>
      </c>
      <c r="BH5">
        <f ca="1"/>
        <v>0</v>
      </c>
      <c r="BI5">
        <f ca="1"/>
        <v>0</v>
      </c>
      <c r="BJ5">
        <f ca="1"/>
        <v>0</v>
      </c>
      <c r="BK5">
        <f ca="1"/>
        <v>0</v>
      </c>
      <c r="BL5">
        <f ca="1"/>
        <v>0</v>
      </c>
      <c r="BM5">
        <f ca="1"/>
        <v>0</v>
      </c>
      <c r="BN5">
        <f ca="1"/>
        <v>0</v>
      </c>
      <c r="BO5">
        <f ca="1"/>
        <v>0</v>
      </c>
      <c r="BP5">
        <f ca="1"/>
        <v>0</v>
      </c>
      <c r="BQ5">
        <f ca="1"/>
        <v>0</v>
      </c>
      <c r="BR5">
        <f ca="1"/>
        <v>0</v>
      </c>
      <c r="BS5">
        <f ca="1"/>
        <v>0</v>
      </c>
      <c r="BT5">
        <f ca="1"/>
        <v>0</v>
      </c>
      <c r="BU5">
        <f ca="1"/>
        <v>0</v>
      </c>
      <c r="BV5">
        <f ca="1"/>
        <v>0</v>
      </c>
      <c r="BW5">
        <f ca="1"/>
        <v>0</v>
      </c>
      <c r="BX5">
        <f ca="1"/>
        <v>0</v>
      </c>
      <c r="BY5">
        <f ca="1"/>
        <v>0</v>
      </c>
      <c r="BZ5">
        <f ca="1"/>
        <v>0</v>
      </c>
      <c r="CA5">
        <f ca="1"/>
        <v>0</v>
      </c>
      <c r="CB5">
        <f ca="1"/>
        <v>0</v>
      </c>
      <c r="CC5">
        <f ca="1"/>
        <v>0</v>
      </c>
      <c r="CD5">
        <f ca="1"/>
        <v>0</v>
      </c>
      <c r="CE5">
        <f ca="1"/>
        <v>0</v>
      </c>
      <c r="CF5">
        <f ca="1"/>
        <v>0</v>
      </c>
      <c r="CG5">
        <f ca="1"/>
        <v>0</v>
      </c>
      <c r="CH5">
        <f ca="1"/>
        <v>0</v>
      </c>
      <c r="CI5">
        <f ca="1"/>
        <v>0</v>
      </c>
      <c r="CJ5">
        <f ca="1"/>
        <v>0</v>
      </c>
      <c r="CK5">
        <f ca="1"/>
        <v>0</v>
      </c>
      <c r="CL5">
        <f ca="1"/>
        <v>0</v>
      </c>
      <c r="CM5">
        <f ca="1"/>
        <v>0</v>
      </c>
      <c r="CN5">
        <f ca="1"/>
        <v>0</v>
      </c>
      <c r="CO5">
        <f ca="1"/>
        <v>0</v>
      </c>
      <c r="CP5">
        <f ca="1"/>
        <v>0</v>
      </c>
      <c r="CQ5">
        <f ca="1"/>
        <v>0</v>
      </c>
    </row>
    <row r="6" spans="2:95" x14ac:dyDescent="0.25">
      <c r="C6" cm="1">
        <f t="array" aca="1" ref="C6:CQ6" ca="1">IFERROR(TRANSPOSE(INDEX(_xlfn._xlws.FILTER(INDIRECT("SubcategoriesTable[Subcategory name]"),INDIRECT("SubcategoriesTable[Category name]")=$B6),,)),"No subcategories")</f>
        <v>0</v>
      </c>
      <c r="D6">
        <f ca="1"/>
        <v>0</v>
      </c>
      <c r="E6">
        <f ca="1"/>
        <v>0</v>
      </c>
      <c r="F6">
        <f ca="1"/>
        <v>0</v>
      </c>
      <c r="G6">
        <f ca="1"/>
        <v>0</v>
      </c>
      <c r="H6">
        <f ca="1"/>
        <v>0</v>
      </c>
      <c r="I6">
        <f ca="1"/>
        <v>0</v>
      </c>
      <c r="J6">
        <f ca="1"/>
        <v>0</v>
      </c>
      <c r="K6">
        <f ca="1"/>
        <v>0</v>
      </c>
      <c r="L6">
        <f ca="1"/>
        <v>0</v>
      </c>
      <c r="M6">
        <f ca="1"/>
        <v>0</v>
      </c>
      <c r="N6">
        <f ca="1"/>
        <v>0</v>
      </c>
      <c r="O6">
        <f ca="1"/>
        <v>0</v>
      </c>
      <c r="P6">
        <f ca="1"/>
        <v>0</v>
      </c>
      <c r="Q6">
        <f ca="1"/>
        <v>0</v>
      </c>
      <c r="R6">
        <f ca="1"/>
        <v>0</v>
      </c>
      <c r="S6">
        <f ca="1"/>
        <v>0</v>
      </c>
      <c r="T6">
        <f ca="1"/>
        <v>0</v>
      </c>
      <c r="U6">
        <f ca="1"/>
        <v>0</v>
      </c>
      <c r="V6">
        <f ca="1"/>
        <v>0</v>
      </c>
      <c r="W6">
        <f ca="1"/>
        <v>0</v>
      </c>
      <c r="X6">
        <f ca="1"/>
        <v>0</v>
      </c>
      <c r="Y6">
        <f ca="1"/>
        <v>0</v>
      </c>
      <c r="Z6">
        <f ca="1"/>
        <v>0</v>
      </c>
      <c r="AA6">
        <f ca="1"/>
        <v>0</v>
      </c>
      <c r="AB6">
        <f ca="1"/>
        <v>0</v>
      </c>
      <c r="AC6">
        <f ca="1"/>
        <v>0</v>
      </c>
      <c r="AD6">
        <f ca="1"/>
        <v>0</v>
      </c>
      <c r="AE6">
        <f ca="1"/>
        <v>0</v>
      </c>
      <c r="AF6">
        <f ca="1"/>
        <v>0</v>
      </c>
      <c r="AG6">
        <f ca="1"/>
        <v>0</v>
      </c>
      <c r="AH6">
        <f ca="1"/>
        <v>0</v>
      </c>
      <c r="AI6">
        <f ca="1"/>
        <v>0</v>
      </c>
      <c r="AJ6">
        <f ca="1"/>
        <v>0</v>
      </c>
      <c r="AK6">
        <f ca="1"/>
        <v>0</v>
      </c>
      <c r="AL6">
        <f ca="1"/>
        <v>0</v>
      </c>
      <c r="AM6">
        <f ca="1"/>
        <v>0</v>
      </c>
      <c r="AN6">
        <f ca="1"/>
        <v>0</v>
      </c>
      <c r="AO6">
        <f ca="1"/>
        <v>0</v>
      </c>
      <c r="AP6">
        <f ca="1"/>
        <v>0</v>
      </c>
      <c r="AQ6">
        <f ca="1"/>
        <v>0</v>
      </c>
      <c r="AR6">
        <f ca="1"/>
        <v>0</v>
      </c>
      <c r="AS6">
        <f ca="1"/>
        <v>0</v>
      </c>
      <c r="AT6">
        <f ca="1"/>
        <v>0</v>
      </c>
      <c r="AU6">
        <f ca="1"/>
        <v>0</v>
      </c>
      <c r="AV6">
        <f ca="1"/>
        <v>0</v>
      </c>
      <c r="AW6">
        <f ca="1"/>
        <v>0</v>
      </c>
      <c r="AX6">
        <f ca="1"/>
        <v>0</v>
      </c>
      <c r="AY6">
        <f ca="1"/>
        <v>0</v>
      </c>
      <c r="AZ6">
        <f ca="1"/>
        <v>0</v>
      </c>
      <c r="BA6">
        <f ca="1"/>
        <v>0</v>
      </c>
      <c r="BB6">
        <f ca="1"/>
        <v>0</v>
      </c>
      <c r="BC6">
        <f ca="1"/>
        <v>0</v>
      </c>
      <c r="BD6">
        <f ca="1"/>
        <v>0</v>
      </c>
      <c r="BE6">
        <f ca="1"/>
        <v>0</v>
      </c>
      <c r="BF6">
        <f ca="1"/>
        <v>0</v>
      </c>
      <c r="BG6">
        <f ca="1"/>
        <v>0</v>
      </c>
      <c r="BH6">
        <f ca="1"/>
        <v>0</v>
      </c>
      <c r="BI6">
        <f ca="1"/>
        <v>0</v>
      </c>
      <c r="BJ6">
        <f ca="1"/>
        <v>0</v>
      </c>
      <c r="BK6">
        <f ca="1"/>
        <v>0</v>
      </c>
      <c r="BL6">
        <f ca="1"/>
        <v>0</v>
      </c>
      <c r="BM6">
        <f ca="1"/>
        <v>0</v>
      </c>
      <c r="BN6">
        <f ca="1"/>
        <v>0</v>
      </c>
      <c r="BO6">
        <f ca="1"/>
        <v>0</v>
      </c>
      <c r="BP6">
        <f ca="1"/>
        <v>0</v>
      </c>
      <c r="BQ6">
        <f ca="1"/>
        <v>0</v>
      </c>
      <c r="BR6">
        <f ca="1"/>
        <v>0</v>
      </c>
      <c r="BS6">
        <f ca="1"/>
        <v>0</v>
      </c>
      <c r="BT6">
        <f ca="1"/>
        <v>0</v>
      </c>
      <c r="BU6">
        <f ca="1"/>
        <v>0</v>
      </c>
      <c r="BV6">
        <f ca="1"/>
        <v>0</v>
      </c>
      <c r="BW6">
        <f ca="1"/>
        <v>0</v>
      </c>
      <c r="BX6">
        <f ca="1"/>
        <v>0</v>
      </c>
      <c r="BY6">
        <f ca="1"/>
        <v>0</v>
      </c>
      <c r="BZ6">
        <f ca="1"/>
        <v>0</v>
      </c>
      <c r="CA6">
        <f ca="1"/>
        <v>0</v>
      </c>
      <c r="CB6">
        <f ca="1"/>
        <v>0</v>
      </c>
      <c r="CC6">
        <f ca="1"/>
        <v>0</v>
      </c>
      <c r="CD6">
        <f ca="1"/>
        <v>0</v>
      </c>
      <c r="CE6">
        <f ca="1"/>
        <v>0</v>
      </c>
      <c r="CF6">
        <f ca="1"/>
        <v>0</v>
      </c>
      <c r="CG6">
        <f ca="1"/>
        <v>0</v>
      </c>
      <c r="CH6">
        <f ca="1"/>
        <v>0</v>
      </c>
      <c r="CI6">
        <f ca="1"/>
        <v>0</v>
      </c>
      <c r="CJ6">
        <f ca="1"/>
        <v>0</v>
      </c>
      <c r="CK6">
        <f ca="1"/>
        <v>0</v>
      </c>
      <c r="CL6">
        <f ca="1"/>
        <v>0</v>
      </c>
      <c r="CM6">
        <f ca="1"/>
        <v>0</v>
      </c>
      <c r="CN6">
        <f ca="1"/>
        <v>0</v>
      </c>
      <c r="CO6">
        <f ca="1"/>
        <v>0</v>
      </c>
      <c r="CP6">
        <f ca="1"/>
        <v>0</v>
      </c>
      <c r="CQ6">
        <f ca="1"/>
        <v>0</v>
      </c>
    </row>
    <row r="7" spans="2:95" x14ac:dyDescent="0.25">
      <c r="C7" cm="1">
        <f t="array" aca="1" ref="C7:CQ7" ca="1">IFERROR(TRANSPOSE(INDEX(_xlfn._xlws.FILTER(INDIRECT("SubcategoriesTable[Subcategory name]"),INDIRECT("SubcategoriesTable[Category name]")=$B7),,)),"No subcategories")</f>
        <v>0</v>
      </c>
      <c r="D7">
        <f ca="1"/>
        <v>0</v>
      </c>
      <c r="E7">
        <f ca="1"/>
        <v>0</v>
      </c>
      <c r="F7">
        <f ca="1"/>
        <v>0</v>
      </c>
      <c r="G7">
        <f ca="1"/>
        <v>0</v>
      </c>
      <c r="H7">
        <f ca="1"/>
        <v>0</v>
      </c>
      <c r="I7">
        <f ca="1"/>
        <v>0</v>
      </c>
      <c r="J7">
        <f ca="1"/>
        <v>0</v>
      </c>
      <c r="K7">
        <f ca="1"/>
        <v>0</v>
      </c>
      <c r="L7">
        <f ca="1"/>
        <v>0</v>
      </c>
      <c r="M7">
        <f ca="1"/>
        <v>0</v>
      </c>
      <c r="N7">
        <f ca="1"/>
        <v>0</v>
      </c>
      <c r="O7">
        <f ca="1"/>
        <v>0</v>
      </c>
      <c r="P7">
        <f ca="1"/>
        <v>0</v>
      </c>
      <c r="Q7">
        <f ca="1"/>
        <v>0</v>
      </c>
      <c r="R7">
        <f ca="1"/>
        <v>0</v>
      </c>
      <c r="S7">
        <f ca="1"/>
        <v>0</v>
      </c>
      <c r="T7">
        <f ca="1"/>
        <v>0</v>
      </c>
      <c r="U7">
        <f ca="1"/>
        <v>0</v>
      </c>
      <c r="V7">
        <f ca="1"/>
        <v>0</v>
      </c>
      <c r="W7">
        <f ca="1"/>
        <v>0</v>
      </c>
      <c r="X7">
        <f ca="1"/>
        <v>0</v>
      </c>
      <c r="Y7">
        <f ca="1"/>
        <v>0</v>
      </c>
      <c r="Z7">
        <f ca="1"/>
        <v>0</v>
      </c>
      <c r="AA7">
        <f ca="1"/>
        <v>0</v>
      </c>
      <c r="AB7">
        <f ca="1"/>
        <v>0</v>
      </c>
      <c r="AC7">
        <f ca="1"/>
        <v>0</v>
      </c>
      <c r="AD7">
        <f ca="1"/>
        <v>0</v>
      </c>
      <c r="AE7">
        <f ca="1"/>
        <v>0</v>
      </c>
      <c r="AF7">
        <f ca="1"/>
        <v>0</v>
      </c>
      <c r="AG7">
        <f ca="1"/>
        <v>0</v>
      </c>
      <c r="AH7">
        <f ca="1"/>
        <v>0</v>
      </c>
      <c r="AI7">
        <f ca="1"/>
        <v>0</v>
      </c>
      <c r="AJ7">
        <f ca="1"/>
        <v>0</v>
      </c>
      <c r="AK7">
        <f ca="1"/>
        <v>0</v>
      </c>
      <c r="AL7">
        <f ca="1"/>
        <v>0</v>
      </c>
      <c r="AM7">
        <f ca="1"/>
        <v>0</v>
      </c>
      <c r="AN7">
        <f ca="1"/>
        <v>0</v>
      </c>
      <c r="AO7">
        <f ca="1"/>
        <v>0</v>
      </c>
      <c r="AP7">
        <f ca="1"/>
        <v>0</v>
      </c>
      <c r="AQ7">
        <f ca="1"/>
        <v>0</v>
      </c>
      <c r="AR7">
        <f ca="1"/>
        <v>0</v>
      </c>
      <c r="AS7">
        <f ca="1"/>
        <v>0</v>
      </c>
      <c r="AT7">
        <f ca="1"/>
        <v>0</v>
      </c>
      <c r="AU7">
        <f ca="1"/>
        <v>0</v>
      </c>
      <c r="AV7">
        <f ca="1"/>
        <v>0</v>
      </c>
      <c r="AW7">
        <f ca="1"/>
        <v>0</v>
      </c>
      <c r="AX7">
        <f ca="1"/>
        <v>0</v>
      </c>
      <c r="AY7">
        <f ca="1"/>
        <v>0</v>
      </c>
      <c r="AZ7">
        <f ca="1"/>
        <v>0</v>
      </c>
      <c r="BA7">
        <f ca="1"/>
        <v>0</v>
      </c>
      <c r="BB7">
        <f ca="1"/>
        <v>0</v>
      </c>
      <c r="BC7">
        <f ca="1"/>
        <v>0</v>
      </c>
      <c r="BD7">
        <f ca="1"/>
        <v>0</v>
      </c>
      <c r="BE7">
        <f ca="1"/>
        <v>0</v>
      </c>
      <c r="BF7">
        <f ca="1"/>
        <v>0</v>
      </c>
      <c r="BG7">
        <f ca="1"/>
        <v>0</v>
      </c>
      <c r="BH7">
        <f ca="1"/>
        <v>0</v>
      </c>
      <c r="BI7">
        <f ca="1"/>
        <v>0</v>
      </c>
      <c r="BJ7">
        <f ca="1"/>
        <v>0</v>
      </c>
      <c r="BK7">
        <f ca="1"/>
        <v>0</v>
      </c>
      <c r="BL7">
        <f ca="1"/>
        <v>0</v>
      </c>
      <c r="BM7">
        <f ca="1"/>
        <v>0</v>
      </c>
      <c r="BN7">
        <f ca="1"/>
        <v>0</v>
      </c>
      <c r="BO7">
        <f ca="1"/>
        <v>0</v>
      </c>
      <c r="BP7">
        <f ca="1"/>
        <v>0</v>
      </c>
      <c r="BQ7">
        <f ca="1"/>
        <v>0</v>
      </c>
      <c r="BR7">
        <f ca="1"/>
        <v>0</v>
      </c>
      <c r="BS7">
        <f ca="1"/>
        <v>0</v>
      </c>
      <c r="BT7">
        <f ca="1"/>
        <v>0</v>
      </c>
      <c r="BU7">
        <f ca="1"/>
        <v>0</v>
      </c>
      <c r="BV7">
        <f ca="1"/>
        <v>0</v>
      </c>
      <c r="BW7">
        <f ca="1"/>
        <v>0</v>
      </c>
      <c r="BX7">
        <f ca="1"/>
        <v>0</v>
      </c>
      <c r="BY7">
        <f ca="1"/>
        <v>0</v>
      </c>
      <c r="BZ7">
        <f ca="1"/>
        <v>0</v>
      </c>
      <c r="CA7">
        <f ca="1"/>
        <v>0</v>
      </c>
      <c r="CB7">
        <f ca="1"/>
        <v>0</v>
      </c>
      <c r="CC7">
        <f ca="1"/>
        <v>0</v>
      </c>
      <c r="CD7">
        <f ca="1"/>
        <v>0</v>
      </c>
      <c r="CE7">
        <f ca="1"/>
        <v>0</v>
      </c>
      <c r="CF7">
        <f ca="1"/>
        <v>0</v>
      </c>
      <c r="CG7">
        <f ca="1"/>
        <v>0</v>
      </c>
      <c r="CH7">
        <f ca="1"/>
        <v>0</v>
      </c>
      <c r="CI7">
        <f ca="1"/>
        <v>0</v>
      </c>
      <c r="CJ7">
        <f ca="1"/>
        <v>0</v>
      </c>
      <c r="CK7">
        <f ca="1"/>
        <v>0</v>
      </c>
      <c r="CL7">
        <f ca="1"/>
        <v>0</v>
      </c>
      <c r="CM7">
        <f ca="1"/>
        <v>0</v>
      </c>
      <c r="CN7">
        <f ca="1"/>
        <v>0</v>
      </c>
      <c r="CO7">
        <f ca="1"/>
        <v>0</v>
      </c>
      <c r="CP7">
        <f ca="1"/>
        <v>0</v>
      </c>
      <c r="CQ7">
        <f ca="1"/>
        <v>0</v>
      </c>
    </row>
    <row r="8" spans="2:95" x14ac:dyDescent="0.25">
      <c r="C8" cm="1">
        <f t="array" aca="1" ref="C8:CQ8" ca="1">IFERROR(TRANSPOSE(INDEX(_xlfn._xlws.FILTER(INDIRECT("SubcategoriesTable[Subcategory name]"),INDIRECT("SubcategoriesTable[Category name]")=$B8),,)),"No subcategories")</f>
        <v>0</v>
      </c>
      <c r="D8">
        <f ca="1"/>
        <v>0</v>
      </c>
      <c r="E8">
        <f ca="1"/>
        <v>0</v>
      </c>
      <c r="F8">
        <f ca="1"/>
        <v>0</v>
      </c>
      <c r="G8">
        <f ca="1"/>
        <v>0</v>
      </c>
      <c r="H8">
        <f ca="1"/>
        <v>0</v>
      </c>
      <c r="I8">
        <f ca="1"/>
        <v>0</v>
      </c>
      <c r="J8">
        <f ca="1"/>
        <v>0</v>
      </c>
      <c r="K8">
        <f ca="1"/>
        <v>0</v>
      </c>
      <c r="L8">
        <f ca="1"/>
        <v>0</v>
      </c>
      <c r="M8">
        <f ca="1"/>
        <v>0</v>
      </c>
      <c r="N8">
        <f ca="1"/>
        <v>0</v>
      </c>
      <c r="O8">
        <f ca="1"/>
        <v>0</v>
      </c>
      <c r="P8">
        <f ca="1"/>
        <v>0</v>
      </c>
      <c r="Q8">
        <f ca="1"/>
        <v>0</v>
      </c>
      <c r="R8">
        <f ca="1"/>
        <v>0</v>
      </c>
      <c r="S8">
        <f ca="1"/>
        <v>0</v>
      </c>
      <c r="T8">
        <f ca="1"/>
        <v>0</v>
      </c>
      <c r="U8">
        <f ca="1"/>
        <v>0</v>
      </c>
      <c r="V8">
        <f ca="1"/>
        <v>0</v>
      </c>
      <c r="W8">
        <f ca="1"/>
        <v>0</v>
      </c>
      <c r="X8">
        <f ca="1"/>
        <v>0</v>
      </c>
      <c r="Y8">
        <f ca="1"/>
        <v>0</v>
      </c>
      <c r="Z8">
        <f ca="1"/>
        <v>0</v>
      </c>
      <c r="AA8">
        <f ca="1"/>
        <v>0</v>
      </c>
      <c r="AB8">
        <f ca="1"/>
        <v>0</v>
      </c>
      <c r="AC8">
        <f ca="1"/>
        <v>0</v>
      </c>
      <c r="AD8">
        <f ca="1"/>
        <v>0</v>
      </c>
      <c r="AE8">
        <f ca="1"/>
        <v>0</v>
      </c>
      <c r="AF8">
        <f ca="1"/>
        <v>0</v>
      </c>
      <c r="AG8">
        <f ca="1"/>
        <v>0</v>
      </c>
      <c r="AH8">
        <f ca="1"/>
        <v>0</v>
      </c>
      <c r="AI8">
        <f ca="1"/>
        <v>0</v>
      </c>
      <c r="AJ8">
        <f ca="1"/>
        <v>0</v>
      </c>
      <c r="AK8">
        <f ca="1"/>
        <v>0</v>
      </c>
      <c r="AL8">
        <f ca="1"/>
        <v>0</v>
      </c>
      <c r="AM8">
        <f ca="1"/>
        <v>0</v>
      </c>
      <c r="AN8">
        <f ca="1"/>
        <v>0</v>
      </c>
      <c r="AO8">
        <f ca="1"/>
        <v>0</v>
      </c>
      <c r="AP8">
        <f ca="1"/>
        <v>0</v>
      </c>
      <c r="AQ8">
        <f ca="1"/>
        <v>0</v>
      </c>
      <c r="AR8">
        <f ca="1"/>
        <v>0</v>
      </c>
      <c r="AS8">
        <f ca="1"/>
        <v>0</v>
      </c>
      <c r="AT8">
        <f ca="1"/>
        <v>0</v>
      </c>
      <c r="AU8">
        <f ca="1"/>
        <v>0</v>
      </c>
      <c r="AV8">
        <f ca="1"/>
        <v>0</v>
      </c>
      <c r="AW8">
        <f ca="1"/>
        <v>0</v>
      </c>
      <c r="AX8">
        <f ca="1"/>
        <v>0</v>
      </c>
      <c r="AY8">
        <f ca="1"/>
        <v>0</v>
      </c>
      <c r="AZ8">
        <f ca="1"/>
        <v>0</v>
      </c>
      <c r="BA8">
        <f ca="1"/>
        <v>0</v>
      </c>
      <c r="BB8">
        <f ca="1"/>
        <v>0</v>
      </c>
      <c r="BC8">
        <f ca="1"/>
        <v>0</v>
      </c>
      <c r="BD8">
        <f ca="1"/>
        <v>0</v>
      </c>
      <c r="BE8">
        <f ca="1"/>
        <v>0</v>
      </c>
      <c r="BF8">
        <f ca="1"/>
        <v>0</v>
      </c>
      <c r="BG8">
        <f ca="1"/>
        <v>0</v>
      </c>
      <c r="BH8">
        <f ca="1"/>
        <v>0</v>
      </c>
      <c r="BI8">
        <f ca="1"/>
        <v>0</v>
      </c>
      <c r="BJ8">
        <f ca="1"/>
        <v>0</v>
      </c>
      <c r="BK8">
        <f ca="1"/>
        <v>0</v>
      </c>
      <c r="BL8">
        <f ca="1"/>
        <v>0</v>
      </c>
      <c r="BM8">
        <f ca="1"/>
        <v>0</v>
      </c>
      <c r="BN8">
        <f ca="1"/>
        <v>0</v>
      </c>
      <c r="BO8">
        <f ca="1"/>
        <v>0</v>
      </c>
      <c r="BP8">
        <f ca="1"/>
        <v>0</v>
      </c>
      <c r="BQ8">
        <f ca="1"/>
        <v>0</v>
      </c>
      <c r="BR8">
        <f ca="1"/>
        <v>0</v>
      </c>
      <c r="BS8">
        <f ca="1"/>
        <v>0</v>
      </c>
      <c r="BT8">
        <f ca="1"/>
        <v>0</v>
      </c>
      <c r="BU8">
        <f ca="1"/>
        <v>0</v>
      </c>
      <c r="BV8">
        <f ca="1"/>
        <v>0</v>
      </c>
      <c r="BW8">
        <f ca="1"/>
        <v>0</v>
      </c>
      <c r="BX8">
        <f ca="1"/>
        <v>0</v>
      </c>
      <c r="BY8">
        <f ca="1"/>
        <v>0</v>
      </c>
      <c r="BZ8">
        <f ca="1"/>
        <v>0</v>
      </c>
      <c r="CA8">
        <f ca="1"/>
        <v>0</v>
      </c>
      <c r="CB8">
        <f ca="1"/>
        <v>0</v>
      </c>
      <c r="CC8">
        <f ca="1"/>
        <v>0</v>
      </c>
      <c r="CD8">
        <f ca="1"/>
        <v>0</v>
      </c>
      <c r="CE8">
        <f ca="1"/>
        <v>0</v>
      </c>
      <c r="CF8">
        <f ca="1"/>
        <v>0</v>
      </c>
      <c r="CG8">
        <f ca="1"/>
        <v>0</v>
      </c>
      <c r="CH8">
        <f ca="1"/>
        <v>0</v>
      </c>
      <c r="CI8">
        <f ca="1"/>
        <v>0</v>
      </c>
      <c r="CJ8">
        <f ca="1"/>
        <v>0</v>
      </c>
      <c r="CK8">
        <f ca="1"/>
        <v>0</v>
      </c>
      <c r="CL8">
        <f ca="1"/>
        <v>0</v>
      </c>
      <c r="CM8">
        <f ca="1"/>
        <v>0</v>
      </c>
      <c r="CN8">
        <f ca="1"/>
        <v>0</v>
      </c>
      <c r="CO8">
        <f ca="1"/>
        <v>0</v>
      </c>
      <c r="CP8">
        <f ca="1"/>
        <v>0</v>
      </c>
      <c r="CQ8">
        <f ca="1"/>
        <v>0</v>
      </c>
    </row>
    <row r="9" spans="2:95" x14ac:dyDescent="0.25">
      <c r="C9" cm="1">
        <f t="array" aca="1" ref="C9:CQ9" ca="1">IFERROR(TRANSPOSE(INDEX(_xlfn._xlws.FILTER(INDIRECT("SubcategoriesTable[Subcategory name]"),INDIRECT("SubcategoriesTable[Category name]")=$B9),,)),"No subcategories")</f>
        <v>0</v>
      </c>
      <c r="D9">
        <f ca="1"/>
        <v>0</v>
      </c>
      <c r="E9">
        <f ca="1"/>
        <v>0</v>
      </c>
      <c r="F9">
        <f ca="1"/>
        <v>0</v>
      </c>
      <c r="G9">
        <f ca="1"/>
        <v>0</v>
      </c>
      <c r="H9">
        <f ca="1"/>
        <v>0</v>
      </c>
      <c r="I9">
        <f ca="1"/>
        <v>0</v>
      </c>
      <c r="J9">
        <f ca="1"/>
        <v>0</v>
      </c>
      <c r="K9">
        <f ca="1"/>
        <v>0</v>
      </c>
      <c r="L9">
        <f ca="1"/>
        <v>0</v>
      </c>
      <c r="M9">
        <f ca="1"/>
        <v>0</v>
      </c>
      <c r="N9">
        <f ca="1"/>
        <v>0</v>
      </c>
      <c r="O9">
        <f ca="1"/>
        <v>0</v>
      </c>
      <c r="P9">
        <f ca="1"/>
        <v>0</v>
      </c>
      <c r="Q9">
        <f ca="1"/>
        <v>0</v>
      </c>
      <c r="R9">
        <f ca="1"/>
        <v>0</v>
      </c>
      <c r="S9">
        <f ca="1"/>
        <v>0</v>
      </c>
      <c r="T9">
        <f ca="1"/>
        <v>0</v>
      </c>
      <c r="U9">
        <f ca="1"/>
        <v>0</v>
      </c>
      <c r="V9">
        <f ca="1"/>
        <v>0</v>
      </c>
      <c r="W9">
        <f ca="1"/>
        <v>0</v>
      </c>
      <c r="X9">
        <f ca="1"/>
        <v>0</v>
      </c>
      <c r="Y9">
        <f ca="1"/>
        <v>0</v>
      </c>
      <c r="Z9">
        <f ca="1"/>
        <v>0</v>
      </c>
      <c r="AA9">
        <f ca="1"/>
        <v>0</v>
      </c>
      <c r="AB9">
        <f ca="1"/>
        <v>0</v>
      </c>
      <c r="AC9">
        <f ca="1"/>
        <v>0</v>
      </c>
      <c r="AD9">
        <f ca="1"/>
        <v>0</v>
      </c>
      <c r="AE9">
        <f ca="1"/>
        <v>0</v>
      </c>
      <c r="AF9">
        <f ca="1"/>
        <v>0</v>
      </c>
      <c r="AG9">
        <f ca="1"/>
        <v>0</v>
      </c>
      <c r="AH9">
        <f ca="1"/>
        <v>0</v>
      </c>
      <c r="AI9">
        <f ca="1"/>
        <v>0</v>
      </c>
      <c r="AJ9">
        <f ca="1"/>
        <v>0</v>
      </c>
      <c r="AK9">
        <f ca="1"/>
        <v>0</v>
      </c>
      <c r="AL9">
        <f ca="1"/>
        <v>0</v>
      </c>
      <c r="AM9">
        <f ca="1"/>
        <v>0</v>
      </c>
      <c r="AN9">
        <f ca="1"/>
        <v>0</v>
      </c>
      <c r="AO9">
        <f ca="1"/>
        <v>0</v>
      </c>
      <c r="AP9">
        <f ca="1"/>
        <v>0</v>
      </c>
      <c r="AQ9">
        <f ca="1"/>
        <v>0</v>
      </c>
      <c r="AR9">
        <f ca="1"/>
        <v>0</v>
      </c>
      <c r="AS9">
        <f ca="1"/>
        <v>0</v>
      </c>
      <c r="AT9">
        <f ca="1"/>
        <v>0</v>
      </c>
      <c r="AU9">
        <f ca="1"/>
        <v>0</v>
      </c>
      <c r="AV9">
        <f ca="1"/>
        <v>0</v>
      </c>
      <c r="AW9">
        <f ca="1"/>
        <v>0</v>
      </c>
      <c r="AX9">
        <f ca="1"/>
        <v>0</v>
      </c>
      <c r="AY9">
        <f ca="1"/>
        <v>0</v>
      </c>
      <c r="AZ9">
        <f ca="1"/>
        <v>0</v>
      </c>
      <c r="BA9">
        <f ca="1"/>
        <v>0</v>
      </c>
      <c r="BB9">
        <f ca="1"/>
        <v>0</v>
      </c>
      <c r="BC9">
        <f ca="1"/>
        <v>0</v>
      </c>
      <c r="BD9">
        <f ca="1"/>
        <v>0</v>
      </c>
      <c r="BE9">
        <f ca="1"/>
        <v>0</v>
      </c>
      <c r="BF9">
        <f ca="1"/>
        <v>0</v>
      </c>
      <c r="BG9">
        <f ca="1"/>
        <v>0</v>
      </c>
      <c r="BH9">
        <f ca="1"/>
        <v>0</v>
      </c>
      <c r="BI9">
        <f ca="1"/>
        <v>0</v>
      </c>
      <c r="BJ9">
        <f ca="1"/>
        <v>0</v>
      </c>
      <c r="BK9">
        <f ca="1"/>
        <v>0</v>
      </c>
      <c r="BL9">
        <f ca="1"/>
        <v>0</v>
      </c>
      <c r="BM9">
        <f ca="1"/>
        <v>0</v>
      </c>
      <c r="BN9">
        <f ca="1"/>
        <v>0</v>
      </c>
      <c r="BO9">
        <f ca="1"/>
        <v>0</v>
      </c>
      <c r="BP9">
        <f ca="1"/>
        <v>0</v>
      </c>
      <c r="BQ9">
        <f ca="1"/>
        <v>0</v>
      </c>
      <c r="BR9">
        <f ca="1"/>
        <v>0</v>
      </c>
      <c r="BS9">
        <f ca="1"/>
        <v>0</v>
      </c>
      <c r="BT9">
        <f ca="1"/>
        <v>0</v>
      </c>
      <c r="BU9">
        <f ca="1"/>
        <v>0</v>
      </c>
      <c r="BV9">
        <f ca="1"/>
        <v>0</v>
      </c>
      <c r="BW9">
        <f ca="1"/>
        <v>0</v>
      </c>
      <c r="BX9">
        <f ca="1"/>
        <v>0</v>
      </c>
      <c r="BY9">
        <f ca="1"/>
        <v>0</v>
      </c>
      <c r="BZ9">
        <f ca="1"/>
        <v>0</v>
      </c>
      <c r="CA9">
        <f ca="1"/>
        <v>0</v>
      </c>
      <c r="CB9">
        <f ca="1"/>
        <v>0</v>
      </c>
      <c r="CC9">
        <f ca="1"/>
        <v>0</v>
      </c>
      <c r="CD9">
        <f ca="1"/>
        <v>0</v>
      </c>
      <c r="CE9">
        <f ca="1"/>
        <v>0</v>
      </c>
      <c r="CF9">
        <f ca="1"/>
        <v>0</v>
      </c>
      <c r="CG9">
        <f ca="1"/>
        <v>0</v>
      </c>
      <c r="CH9">
        <f ca="1"/>
        <v>0</v>
      </c>
      <c r="CI9">
        <f ca="1"/>
        <v>0</v>
      </c>
      <c r="CJ9">
        <f ca="1"/>
        <v>0</v>
      </c>
      <c r="CK9">
        <f ca="1"/>
        <v>0</v>
      </c>
      <c r="CL9">
        <f ca="1"/>
        <v>0</v>
      </c>
      <c r="CM9">
        <f ca="1"/>
        <v>0</v>
      </c>
      <c r="CN9">
        <f ca="1"/>
        <v>0</v>
      </c>
      <c r="CO9">
        <f ca="1"/>
        <v>0</v>
      </c>
      <c r="CP9">
        <f ca="1"/>
        <v>0</v>
      </c>
      <c r="CQ9">
        <f ca="1"/>
        <v>0</v>
      </c>
    </row>
    <row r="10" spans="2:95" x14ac:dyDescent="0.25">
      <c r="C10" cm="1">
        <f t="array" aca="1" ref="C10:CQ10" ca="1">IFERROR(TRANSPOSE(INDEX(_xlfn._xlws.FILTER(INDIRECT("SubcategoriesTable[Subcategory name]"),INDIRECT("SubcategoriesTable[Category name]")=$B10),,)),"No subcategories")</f>
        <v>0</v>
      </c>
      <c r="D10">
        <f ca="1"/>
        <v>0</v>
      </c>
      <c r="E10">
        <f ca="1"/>
        <v>0</v>
      </c>
      <c r="F10">
        <f ca="1"/>
        <v>0</v>
      </c>
      <c r="G10">
        <f ca="1"/>
        <v>0</v>
      </c>
      <c r="H10">
        <f ca="1"/>
        <v>0</v>
      </c>
      <c r="I10">
        <f ca="1"/>
        <v>0</v>
      </c>
      <c r="J10">
        <f ca="1"/>
        <v>0</v>
      </c>
      <c r="K10">
        <f ca="1"/>
        <v>0</v>
      </c>
      <c r="L10">
        <f ca="1"/>
        <v>0</v>
      </c>
      <c r="M10">
        <f ca="1"/>
        <v>0</v>
      </c>
      <c r="N10">
        <f ca="1"/>
        <v>0</v>
      </c>
      <c r="O10">
        <f ca="1"/>
        <v>0</v>
      </c>
      <c r="P10">
        <f ca="1"/>
        <v>0</v>
      </c>
      <c r="Q10">
        <f ca="1"/>
        <v>0</v>
      </c>
      <c r="R10">
        <f ca="1"/>
        <v>0</v>
      </c>
      <c r="S10">
        <f ca="1"/>
        <v>0</v>
      </c>
      <c r="T10">
        <f ca="1"/>
        <v>0</v>
      </c>
      <c r="U10">
        <f ca="1"/>
        <v>0</v>
      </c>
      <c r="V10">
        <f ca="1"/>
        <v>0</v>
      </c>
      <c r="W10">
        <f ca="1"/>
        <v>0</v>
      </c>
      <c r="X10">
        <f ca="1"/>
        <v>0</v>
      </c>
      <c r="Y10">
        <f ca="1"/>
        <v>0</v>
      </c>
      <c r="Z10">
        <f ca="1"/>
        <v>0</v>
      </c>
      <c r="AA10">
        <f ca="1"/>
        <v>0</v>
      </c>
      <c r="AB10">
        <f ca="1"/>
        <v>0</v>
      </c>
      <c r="AC10">
        <f ca="1"/>
        <v>0</v>
      </c>
      <c r="AD10">
        <f ca="1"/>
        <v>0</v>
      </c>
      <c r="AE10">
        <f ca="1"/>
        <v>0</v>
      </c>
      <c r="AF10">
        <f ca="1"/>
        <v>0</v>
      </c>
      <c r="AG10">
        <f ca="1"/>
        <v>0</v>
      </c>
      <c r="AH10">
        <f ca="1"/>
        <v>0</v>
      </c>
      <c r="AI10">
        <f ca="1"/>
        <v>0</v>
      </c>
      <c r="AJ10">
        <f ca="1"/>
        <v>0</v>
      </c>
      <c r="AK10">
        <f ca="1"/>
        <v>0</v>
      </c>
      <c r="AL10">
        <f ca="1"/>
        <v>0</v>
      </c>
      <c r="AM10">
        <f ca="1"/>
        <v>0</v>
      </c>
      <c r="AN10">
        <f ca="1"/>
        <v>0</v>
      </c>
      <c r="AO10">
        <f ca="1"/>
        <v>0</v>
      </c>
      <c r="AP10">
        <f ca="1"/>
        <v>0</v>
      </c>
      <c r="AQ10">
        <f ca="1"/>
        <v>0</v>
      </c>
      <c r="AR10">
        <f ca="1"/>
        <v>0</v>
      </c>
      <c r="AS10">
        <f ca="1"/>
        <v>0</v>
      </c>
      <c r="AT10">
        <f ca="1"/>
        <v>0</v>
      </c>
      <c r="AU10">
        <f ca="1"/>
        <v>0</v>
      </c>
      <c r="AV10">
        <f ca="1"/>
        <v>0</v>
      </c>
      <c r="AW10">
        <f ca="1"/>
        <v>0</v>
      </c>
      <c r="AX10">
        <f ca="1"/>
        <v>0</v>
      </c>
      <c r="AY10">
        <f ca="1"/>
        <v>0</v>
      </c>
      <c r="AZ10">
        <f ca="1"/>
        <v>0</v>
      </c>
      <c r="BA10">
        <f ca="1"/>
        <v>0</v>
      </c>
      <c r="BB10">
        <f ca="1"/>
        <v>0</v>
      </c>
      <c r="BC10">
        <f ca="1"/>
        <v>0</v>
      </c>
      <c r="BD10">
        <f ca="1"/>
        <v>0</v>
      </c>
      <c r="BE10">
        <f ca="1"/>
        <v>0</v>
      </c>
      <c r="BF10">
        <f ca="1"/>
        <v>0</v>
      </c>
      <c r="BG10">
        <f ca="1"/>
        <v>0</v>
      </c>
      <c r="BH10">
        <f ca="1"/>
        <v>0</v>
      </c>
      <c r="BI10">
        <f ca="1"/>
        <v>0</v>
      </c>
      <c r="BJ10">
        <f ca="1"/>
        <v>0</v>
      </c>
      <c r="BK10">
        <f ca="1"/>
        <v>0</v>
      </c>
      <c r="BL10">
        <f ca="1"/>
        <v>0</v>
      </c>
      <c r="BM10">
        <f ca="1"/>
        <v>0</v>
      </c>
      <c r="BN10">
        <f ca="1"/>
        <v>0</v>
      </c>
      <c r="BO10">
        <f ca="1"/>
        <v>0</v>
      </c>
      <c r="BP10">
        <f ca="1"/>
        <v>0</v>
      </c>
      <c r="BQ10">
        <f ca="1"/>
        <v>0</v>
      </c>
      <c r="BR10">
        <f ca="1"/>
        <v>0</v>
      </c>
      <c r="BS10">
        <f ca="1"/>
        <v>0</v>
      </c>
      <c r="BT10">
        <f ca="1"/>
        <v>0</v>
      </c>
      <c r="BU10">
        <f ca="1"/>
        <v>0</v>
      </c>
      <c r="BV10">
        <f ca="1"/>
        <v>0</v>
      </c>
      <c r="BW10">
        <f ca="1"/>
        <v>0</v>
      </c>
      <c r="BX10">
        <f ca="1"/>
        <v>0</v>
      </c>
      <c r="BY10">
        <f ca="1"/>
        <v>0</v>
      </c>
      <c r="BZ10">
        <f ca="1"/>
        <v>0</v>
      </c>
      <c r="CA10">
        <f ca="1"/>
        <v>0</v>
      </c>
      <c r="CB10">
        <f ca="1"/>
        <v>0</v>
      </c>
      <c r="CC10">
        <f ca="1"/>
        <v>0</v>
      </c>
      <c r="CD10">
        <f ca="1"/>
        <v>0</v>
      </c>
      <c r="CE10">
        <f ca="1"/>
        <v>0</v>
      </c>
      <c r="CF10">
        <f ca="1"/>
        <v>0</v>
      </c>
      <c r="CG10">
        <f ca="1"/>
        <v>0</v>
      </c>
      <c r="CH10">
        <f ca="1"/>
        <v>0</v>
      </c>
      <c r="CI10">
        <f ca="1"/>
        <v>0</v>
      </c>
      <c r="CJ10">
        <f ca="1"/>
        <v>0</v>
      </c>
      <c r="CK10">
        <f ca="1"/>
        <v>0</v>
      </c>
      <c r="CL10">
        <f ca="1"/>
        <v>0</v>
      </c>
      <c r="CM10">
        <f ca="1"/>
        <v>0</v>
      </c>
      <c r="CN10">
        <f ca="1"/>
        <v>0</v>
      </c>
      <c r="CO10">
        <f ca="1"/>
        <v>0</v>
      </c>
      <c r="CP10">
        <f ca="1"/>
        <v>0</v>
      </c>
      <c r="CQ10">
        <f ca="1"/>
        <v>0</v>
      </c>
    </row>
    <row r="11" spans="2:95" x14ac:dyDescent="0.25">
      <c r="C11" cm="1">
        <f t="array" aca="1" ref="C11:CQ11" ca="1">IFERROR(TRANSPOSE(INDEX(_xlfn._xlws.FILTER(INDIRECT("SubcategoriesTable[Subcategory name]"),INDIRECT("SubcategoriesTable[Category name]")=$B11),,)),"No subcategories")</f>
        <v>0</v>
      </c>
      <c r="D11">
        <f ca="1"/>
        <v>0</v>
      </c>
      <c r="E11">
        <f ca="1"/>
        <v>0</v>
      </c>
      <c r="F11">
        <f ca="1"/>
        <v>0</v>
      </c>
      <c r="G11">
        <f ca="1"/>
        <v>0</v>
      </c>
      <c r="H11">
        <f ca="1"/>
        <v>0</v>
      </c>
      <c r="I11">
        <f ca="1"/>
        <v>0</v>
      </c>
      <c r="J11">
        <f ca="1"/>
        <v>0</v>
      </c>
      <c r="K11">
        <f ca="1"/>
        <v>0</v>
      </c>
      <c r="L11">
        <f ca="1"/>
        <v>0</v>
      </c>
      <c r="M11">
        <f ca="1"/>
        <v>0</v>
      </c>
      <c r="N11">
        <f ca="1"/>
        <v>0</v>
      </c>
      <c r="O11">
        <f ca="1"/>
        <v>0</v>
      </c>
      <c r="P11">
        <f ca="1"/>
        <v>0</v>
      </c>
      <c r="Q11">
        <f ca="1"/>
        <v>0</v>
      </c>
      <c r="R11">
        <f ca="1"/>
        <v>0</v>
      </c>
      <c r="S11">
        <f ca="1"/>
        <v>0</v>
      </c>
      <c r="T11">
        <f ca="1"/>
        <v>0</v>
      </c>
      <c r="U11">
        <f ca="1"/>
        <v>0</v>
      </c>
      <c r="V11">
        <f ca="1"/>
        <v>0</v>
      </c>
      <c r="W11">
        <f ca="1"/>
        <v>0</v>
      </c>
      <c r="X11">
        <f ca="1"/>
        <v>0</v>
      </c>
      <c r="Y11">
        <f ca="1"/>
        <v>0</v>
      </c>
      <c r="Z11">
        <f ca="1"/>
        <v>0</v>
      </c>
      <c r="AA11">
        <f ca="1"/>
        <v>0</v>
      </c>
      <c r="AB11">
        <f ca="1"/>
        <v>0</v>
      </c>
      <c r="AC11">
        <f ca="1"/>
        <v>0</v>
      </c>
      <c r="AD11">
        <f ca="1"/>
        <v>0</v>
      </c>
      <c r="AE11">
        <f ca="1"/>
        <v>0</v>
      </c>
      <c r="AF11">
        <f ca="1"/>
        <v>0</v>
      </c>
      <c r="AG11">
        <f ca="1"/>
        <v>0</v>
      </c>
      <c r="AH11">
        <f ca="1"/>
        <v>0</v>
      </c>
      <c r="AI11">
        <f ca="1"/>
        <v>0</v>
      </c>
      <c r="AJ11">
        <f ca="1"/>
        <v>0</v>
      </c>
      <c r="AK11">
        <f ca="1"/>
        <v>0</v>
      </c>
      <c r="AL11">
        <f ca="1"/>
        <v>0</v>
      </c>
      <c r="AM11">
        <f ca="1"/>
        <v>0</v>
      </c>
      <c r="AN11">
        <f ca="1"/>
        <v>0</v>
      </c>
      <c r="AO11">
        <f ca="1"/>
        <v>0</v>
      </c>
      <c r="AP11">
        <f ca="1"/>
        <v>0</v>
      </c>
      <c r="AQ11">
        <f ca="1"/>
        <v>0</v>
      </c>
      <c r="AR11">
        <f ca="1"/>
        <v>0</v>
      </c>
      <c r="AS11">
        <f ca="1"/>
        <v>0</v>
      </c>
      <c r="AT11">
        <f ca="1"/>
        <v>0</v>
      </c>
      <c r="AU11">
        <f ca="1"/>
        <v>0</v>
      </c>
      <c r="AV11">
        <f ca="1"/>
        <v>0</v>
      </c>
      <c r="AW11">
        <f ca="1"/>
        <v>0</v>
      </c>
      <c r="AX11">
        <f ca="1"/>
        <v>0</v>
      </c>
      <c r="AY11">
        <f ca="1"/>
        <v>0</v>
      </c>
      <c r="AZ11">
        <f ca="1"/>
        <v>0</v>
      </c>
      <c r="BA11">
        <f ca="1"/>
        <v>0</v>
      </c>
      <c r="BB11">
        <f ca="1"/>
        <v>0</v>
      </c>
      <c r="BC11">
        <f ca="1"/>
        <v>0</v>
      </c>
      <c r="BD11">
        <f ca="1"/>
        <v>0</v>
      </c>
      <c r="BE11">
        <f ca="1"/>
        <v>0</v>
      </c>
      <c r="BF11">
        <f ca="1"/>
        <v>0</v>
      </c>
      <c r="BG11">
        <f ca="1"/>
        <v>0</v>
      </c>
      <c r="BH11">
        <f ca="1"/>
        <v>0</v>
      </c>
      <c r="BI11">
        <f ca="1"/>
        <v>0</v>
      </c>
      <c r="BJ11">
        <f ca="1"/>
        <v>0</v>
      </c>
      <c r="BK11">
        <f ca="1"/>
        <v>0</v>
      </c>
      <c r="BL11">
        <f ca="1"/>
        <v>0</v>
      </c>
      <c r="BM11">
        <f ca="1"/>
        <v>0</v>
      </c>
      <c r="BN11">
        <f ca="1"/>
        <v>0</v>
      </c>
      <c r="BO11">
        <f ca="1"/>
        <v>0</v>
      </c>
      <c r="BP11">
        <f ca="1"/>
        <v>0</v>
      </c>
      <c r="BQ11">
        <f ca="1"/>
        <v>0</v>
      </c>
      <c r="BR11">
        <f ca="1"/>
        <v>0</v>
      </c>
      <c r="BS11">
        <f ca="1"/>
        <v>0</v>
      </c>
      <c r="BT11">
        <f ca="1"/>
        <v>0</v>
      </c>
      <c r="BU11">
        <f ca="1"/>
        <v>0</v>
      </c>
      <c r="BV11">
        <f ca="1"/>
        <v>0</v>
      </c>
      <c r="BW11">
        <f ca="1"/>
        <v>0</v>
      </c>
      <c r="BX11">
        <f ca="1"/>
        <v>0</v>
      </c>
      <c r="BY11">
        <f ca="1"/>
        <v>0</v>
      </c>
      <c r="BZ11">
        <f ca="1"/>
        <v>0</v>
      </c>
      <c r="CA11">
        <f ca="1"/>
        <v>0</v>
      </c>
      <c r="CB11">
        <f ca="1"/>
        <v>0</v>
      </c>
      <c r="CC11">
        <f ca="1"/>
        <v>0</v>
      </c>
      <c r="CD11">
        <f ca="1"/>
        <v>0</v>
      </c>
      <c r="CE11">
        <f ca="1"/>
        <v>0</v>
      </c>
      <c r="CF11">
        <f ca="1"/>
        <v>0</v>
      </c>
      <c r="CG11">
        <f ca="1"/>
        <v>0</v>
      </c>
      <c r="CH11">
        <f ca="1"/>
        <v>0</v>
      </c>
      <c r="CI11">
        <f ca="1"/>
        <v>0</v>
      </c>
      <c r="CJ11">
        <f ca="1"/>
        <v>0</v>
      </c>
      <c r="CK11">
        <f ca="1"/>
        <v>0</v>
      </c>
      <c r="CL11">
        <f ca="1"/>
        <v>0</v>
      </c>
      <c r="CM11">
        <f ca="1"/>
        <v>0</v>
      </c>
      <c r="CN11">
        <f ca="1"/>
        <v>0</v>
      </c>
      <c r="CO11">
        <f ca="1"/>
        <v>0</v>
      </c>
      <c r="CP11">
        <f ca="1"/>
        <v>0</v>
      </c>
      <c r="CQ11">
        <f ca="1"/>
        <v>0</v>
      </c>
    </row>
    <row r="12" spans="2:95" x14ac:dyDescent="0.25">
      <c r="C12" cm="1">
        <f t="array" aca="1" ref="C12:CQ12" ca="1">IFERROR(TRANSPOSE(INDEX(_xlfn._xlws.FILTER(INDIRECT("SubcategoriesTable[Subcategory name]"),INDIRECT("SubcategoriesTable[Category name]")=$B12),,)),"No subcategories")</f>
        <v>0</v>
      </c>
      <c r="D12">
        <f ca="1"/>
        <v>0</v>
      </c>
      <c r="E12">
        <f ca="1"/>
        <v>0</v>
      </c>
      <c r="F12">
        <f ca="1"/>
        <v>0</v>
      </c>
      <c r="G12">
        <f ca="1"/>
        <v>0</v>
      </c>
      <c r="H12">
        <f ca="1"/>
        <v>0</v>
      </c>
      <c r="I12">
        <f ca="1"/>
        <v>0</v>
      </c>
      <c r="J12">
        <f ca="1"/>
        <v>0</v>
      </c>
      <c r="K12">
        <f ca="1"/>
        <v>0</v>
      </c>
      <c r="L12">
        <f ca="1"/>
        <v>0</v>
      </c>
      <c r="M12">
        <f ca="1"/>
        <v>0</v>
      </c>
      <c r="N12">
        <f ca="1"/>
        <v>0</v>
      </c>
      <c r="O12">
        <f ca="1"/>
        <v>0</v>
      </c>
      <c r="P12">
        <f ca="1"/>
        <v>0</v>
      </c>
      <c r="Q12">
        <f ca="1"/>
        <v>0</v>
      </c>
      <c r="R12">
        <f ca="1"/>
        <v>0</v>
      </c>
      <c r="S12">
        <f ca="1"/>
        <v>0</v>
      </c>
      <c r="T12">
        <f ca="1"/>
        <v>0</v>
      </c>
      <c r="U12">
        <f ca="1"/>
        <v>0</v>
      </c>
      <c r="V12">
        <f ca="1"/>
        <v>0</v>
      </c>
      <c r="W12">
        <f ca="1"/>
        <v>0</v>
      </c>
      <c r="X12">
        <f ca="1"/>
        <v>0</v>
      </c>
      <c r="Y12">
        <f ca="1"/>
        <v>0</v>
      </c>
      <c r="Z12">
        <f ca="1"/>
        <v>0</v>
      </c>
      <c r="AA12">
        <f ca="1"/>
        <v>0</v>
      </c>
      <c r="AB12">
        <f ca="1"/>
        <v>0</v>
      </c>
      <c r="AC12">
        <f ca="1"/>
        <v>0</v>
      </c>
      <c r="AD12">
        <f ca="1"/>
        <v>0</v>
      </c>
      <c r="AE12">
        <f ca="1"/>
        <v>0</v>
      </c>
      <c r="AF12">
        <f ca="1"/>
        <v>0</v>
      </c>
      <c r="AG12">
        <f ca="1"/>
        <v>0</v>
      </c>
      <c r="AH12">
        <f ca="1"/>
        <v>0</v>
      </c>
      <c r="AI12">
        <f ca="1"/>
        <v>0</v>
      </c>
      <c r="AJ12">
        <f ca="1"/>
        <v>0</v>
      </c>
      <c r="AK12">
        <f ca="1"/>
        <v>0</v>
      </c>
      <c r="AL12">
        <f ca="1"/>
        <v>0</v>
      </c>
      <c r="AM12">
        <f ca="1"/>
        <v>0</v>
      </c>
      <c r="AN12">
        <f ca="1"/>
        <v>0</v>
      </c>
      <c r="AO12">
        <f ca="1"/>
        <v>0</v>
      </c>
      <c r="AP12">
        <f ca="1"/>
        <v>0</v>
      </c>
      <c r="AQ12">
        <f ca="1"/>
        <v>0</v>
      </c>
      <c r="AR12">
        <f ca="1"/>
        <v>0</v>
      </c>
      <c r="AS12">
        <f ca="1"/>
        <v>0</v>
      </c>
      <c r="AT12">
        <f ca="1"/>
        <v>0</v>
      </c>
      <c r="AU12">
        <f ca="1"/>
        <v>0</v>
      </c>
      <c r="AV12">
        <f ca="1"/>
        <v>0</v>
      </c>
      <c r="AW12">
        <f ca="1"/>
        <v>0</v>
      </c>
      <c r="AX12">
        <f ca="1"/>
        <v>0</v>
      </c>
      <c r="AY12">
        <f ca="1"/>
        <v>0</v>
      </c>
      <c r="AZ12">
        <f ca="1"/>
        <v>0</v>
      </c>
      <c r="BA12">
        <f ca="1"/>
        <v>0</v>
      </c>
      <c r="BB12">
        <f ca="1"/>
        <v>0</v>
      </c>
      <c r="BC12">
        <f ca="1"/>
        <v>0</v>
      </c>
      <c r="BD12">
        <f ca="1"/>
        <v>0</v>
      </c>
      <c r="BE12">
        <f ca="1"/>
        <v>0</v>
      </c>
      <c r="BF12">
        <f ca="1"/>
        <v>0</v>
      </c>
      <c r="BG12">
        <f ca="1"/>
        <v>0</v>
      </c>
      <c r="BH12">
        <f ca="1"/>
        <v>0</v>
      </c>
      <c r="BI12">
        <f ca="1"/>
        <v>0</v>
      </c>
      <c r="BJ12">
        <f ca="1"/>
        <v>0</v>
      </c>
      <c r="BK12">
        <f ca="1"/>
        <v>0</v>
      </c>
      <c r="BL12">
        <f ca="1"/>
        <v>0</v>
      </c>
      <c r="BM12">
        <f ca="1"/>
        <v>0</v>
      </c>
      <c r="BN12">
        <f ca="1"/>
        <v>0</v>
      </c>
      <c r="BO12">
        <f ca="1"/>
        <v>0</v>
      </c>
      <c r="BP12">
        <f ca="1"/>
        <v>0</v>
      </c>
      <c r="BQ12">
        <f ca="1"/>
        <v>0</v>
      </c>
      <c r="BR12">
        <f ca="1"/>
        <v>0</v>
      </c>
      <c r="BS12">
        <f ca="1"/>
        <v>0</v>
      </c>
      <c r="BT12">
        <f ca="1"/>
        <v>0</v>
      </c>
      <c r="BU12">
        <f ca="1"/>
        <v>0</v>
      </c>
      <c r="BV12">
        <f ca="1"/>
        <v>0</v>
      </c>
      <c r="BW12">
        <f ca="1"/>
        <v>0</v>
      </c>
      <c r="BX12">
        <f ca="1"/>
        <v>0</v>
      </c>
      <c r="BY12">
        <f ca="1"/>
        <v>0</v>
      </c>
      <c r="BZ12">
        <f ca="1"/>
        <v>0</v>
      </c>
      <c r="CA12">
        <f ca="1"/>
        <v>0</v>
      </c>
      <c r="CB12">
        <f ca="1"/>
        <v>0</v>
      </c>
      <c r="CC12">
        <f ca="1"/>
        <v>0</v>
      </c>
      <c r="CD12">
        <f ca="1"/>
        <v>0</v>
      </c>
      <c r="CE12">
        <f ca="1"/>
        <v>0</v>
      </c>
      <c r="CF12">
        <f ca="1"/>
        <v>0</v>
      </c>
      <c r="CG12">
        <f ca="1"/>
        <v>0</v>
      </c>
      <c r="CH12">
        <f ca="1"/>
        <v>0</v>
      </c>
      <c r="CI12">
        <f ca="1"/>
        <v>0</v>
      </c>
      <c r="CJ12">
        <f ca="1"/>
        <v>0</v>
      </c>
      <c r="CK12">
        <f ca="1"/>
        <v>0</v>
      </c>
      <c r="CL12">
        <f ca="1"/>
        <v>0</v>
      </c>
      <c r="CM12">
        <f ca="1"/>
        <v>0</v>
      </c>
      <c r="CN12">
        <f ca="1"/>
        <v>0</v>
      </c>
      <c r="CO12">
        <f ca="1"/>
        <v>0</v>
      </c>
      <c r="CP12">
        <f ca="1"/>
        <v>0</v>
      </c>
      <c r="CQ12">
        <f ca="1"/>
        <v>0</v>
      </c>
    </row>
    <row r="13" spans="2:95" x14ac:dyDescent="0.25">
      <c r="C13" cm="1">
        <f t="array" aca="1" ref="C13:CQ13" ca="1">IFERROR(TRANSPOSE(INDEX(_xlfn._xlws.FILTER(INDIRECT("SubcategoriesTable[Subcategory name]"),INDIRECT("SubcategoriesTable[Category name]")=$B13),,)),"No subcategories")</f>
        <v>0</v>
      </c>
      <c r="D13">
        <f ca="1"/>
        <v>0</v>
      </c>
      <c r="E13">
        <f ca="1"/>
        <v>0</v>
      </c>
      <c r="F13">
        <f ca="1"/>
        <v>0</v>
      </c>
      <c r="G13">
        <f ca="1"/>
        <v>0</v>
      </c>
      <c r="H13">
        <f ca="1"/>
        <v>0</v>
      </c>
      <c r="I13">
        <f ca="1"/>
        <v>0</v>
      </c>
      <c r="J13">
        <f ca="1"/>
        <v>0</v>
      </c>
      <c r="K13">
        <f ca="1"/>
        <v>0</v>
      </c>
      <c r="L13">
        <f ca="1"/>
        <v>0</v>
      </c>
      <c r="M13">
        <f ca="1"/>
        <v>0</v>
      </c>
      <c r="N13">
        <f ca="1"/>
        <v>0</v>
      </c>
      <c r="O13">
        <f ca="1"/>
        <v>0</v>
      </c>
      <c r="P13">
        <f ca="1"/>
        <v>0</v>
      </c>
      <c r="Q13">
        <f ca="1"/>
        <v>0</v>
      </c>
      <c r="R13">
        <f ca="1"/>
        <v>0</v>
      </c>
      <c r="S13">
        <f ca="1"/>
        <v>0</v>
      </c>
      <c r="T13">
        <f ca="1"/>
        <v>0</v>
      </c>
      <c r="U13">
        <f ca="1"/>
        <v>0</v>
      </c>
      <c r="V13">
        <f ca="1"/>
        <v>0</v>
      </c>
      <c r="W13">
        <f ca="1"/>
        <v>0</v>
      </c>
      <c r="X13">
        <f ca="1"/>
        <v>0</v>
      </c>
      <c r="Y13">
        <f ca="1"/>
        <v>0</v>
      </c>
      <c r="Z13">
        <f ca="1"/>
        <v>0</v>
      </c>
      <c r="AA13">
        <f ca="1"/>
        <v>0</v>
      </c>
      <c r="AB13">
        <f ca="1"/>
        <v>0</v>
      </c>
      <c r="AC13">
        <f ca="1"/>
        <v>0</v>
      </c>
      <c r="AD13">
        <f ca="1"/>
        <v>0</v>
      </c>
      <c r="AE13">
        <f ca="1"/>
        <v>0</v>
      </c>
      <c r="AF13">
        <f ca="1"/>
        <v>0</v>
      </c>
      <c r="AG13">
        <f ca="1"/>
        <v>0</v>
      </c>
      <c r="AH13">
        <f ca="1"/>
        <v>0</v>
      </c>
      <c r="AI13">
        <f ca="1"/>
        <v>0</v>
      </c>
      <c r="AJ13">
        <f ca="1"/>
        <v>0</v>
      </c>
      <c r="AK13">
        <f ca="1"/>
        <v>0</v>
      </c>
      <c r="AL13">
        <f ca="1"/>
        <v>0</v>
      </c>
      <c r="AM13">
        <f ca="1"/>
        <v>0</v>
      </c>
      <c r="AN13">
        <f ca="1"/>
        <v>0</v>
      </c>
      <c r="AO13">
        <f ca="1"/>
        <v>0</v>
      </c>
      <c r="AP13">
        <f ca="1"/>
        <v>0</v>
      </c>
      <c r="AQ13">
        <f ca="1"/>
        <v>0</v>
      </c>
      <c r="AR13">
        <f ca="1"/>
        <v>0</v>
      </c>
      <c r="AS13">
        <f ca="1"/>
        <v>0</v>
      </c>
      <c r="AT13">
        <f ca="1"/>
        <v>0</v>
      </c>
      <c r="AU13">
        <f ca="1"/>
        <v>0</v>
      </c>
      <c r="AV13">
        <f ca="1"/>
        <v>0</v>
      </c>
      <c r="AW13">
        <f ca="1"/>
        <v>0</v>
      </c>
      <c r="AX13">
        <f ca="1"/>
        <v>0</v>
      </c>
      <c r="AY13">
        <f ca="1"/>
        <v>0</v>
      </c>
      <c r="AZ13">
        <f ca="1"/>
        <v>0</v>
      </c>
      <c r="BA13">
        <f ca="1"/>
        <v>0</v>
      </c>
      <c r="BB13">
        <f ca="1"/>
        <v>0</v>
      </c>
      <c r="BC13">
        <f ca="1"/>
        <v>0</v>
      </c>
      <c r="BD13">
        <f ca="1"/>
        <v>0</v>
      </c>
      <c r="BE13">
        <f ca="1"/>
        <v>0</v>
      </c>
      <c r="BF13">
        <f ca="1"/>
        <v>0</v>
      </c>
      <c r="BG13">
        <f ca="1"/>
        <v>0</v>
      </c>
      <c r="BH13">
        <f ca="1"/>
        <v>0</v>
      </c>
      <c r="BI13">
        <f ca="1"/>
        <v>0</v>
      </c>
      <c r="BJ13">
        <f ca="1"/>
        <v>0</v>
      </c>
      <c r="BK13">
        <f ca="1"/>
        <v>0</v>
      </c>
      <c r="BL13">
        <f ca="1"/>
        <v>0</v>
      </c>
      <c r="BM13">
        <f ca="1"/>
        <v>0</v>
      </c>
      <c r="BN13">
        <f ca="1"/>
        <v>0</v>
      </c>
      <c r="BO13">
        <f ca="1"/>
        <v>0</v>
      </c>
      <c r="BP13">
        <f ca="1"/>
        <v>0</v>
      </c>
      <c r="BQ13">
        <f ca="1"/>
        <v>0</v>
      </c>
      <c r="BR13">
        <f ca="1"/>
        <v>0</v>
      </c>
      <c r="BS13">
        <f ca="1"/>
        <v>0</v>
      </c>
      <c r="BT13">
        <f ca="1"/>
        <v>0</v>
      </c>
      <c r="BU13">
        <f ca="1"/>
        <v>0</v>
      </c>
      <c r="BV13">
        <f ca="1"/>
        <v>0</v>
      </c>
      <c r="BW13">
        <f ca="1"/>
        <v>0</v>
      </c>
      <c r="BX13">
        <f ca="1"/>
        <v>0</v>
      </c>
      <c r="BY13">
        <f ca="1"/>
        <v>0</v>
      </c>
      <c r="BZ13">
        <f ca="1"/>
        <v>0</v>
      </c>
      <c r="CA13">
        <f ca="1"/>
        <v>0</v>
      </c>
      <c r="CB13">
        <f ca="1"/>
        <v>0</v>
      </c>
      <c r="CC13">
        <f ca="1"/>
        <v>0</v>
      </c>
      <c r="CD13">
        <f ca="1"/>
        <v>0</v>
      </c>
      <c r="CE13">
        <f ca="1"/>
        <v>0</v>
      </c>
      <c r="CF13">
        <f ca="1"/>
        <v>0</v>
      </c>
      <c r="CG13">
        <f ca="1"/>
        <v>0</v>
      </c>
      <c r="CH13">
        <f ca="1"/>
        <v>0</v>
      </c>
      <c r="CI13">
        <f ca="1"/>
        <v>0</v>
      </c>
      <c r="CJ13">
        <f ca="1"/>
        <v>0</v>
      </c>
      <c r="CK13">
        <f ca="1"/>
        <v>0</v>
      </c>
      <c r="CL13">
        <f ca="1"/>
        <v>0</v>
      </c>
      <c r="CM13">
        <f ca="1"/>
        <v>0</v>
      </c>
      <c r="CN13">
        <f ca="1"/>
        <v>0</v>
      </c>
      <c r="CO13">
        <f ca="1"/>
        <v>0</v>
      </c>
      <c r="CP13">
        <f ca="1"/>
        <v>0</v>
      </c>
      <c r="CQ13">
        <f ca="1"/>
        <v>0</v>
      </c>
    </row>
    <row r="14" spans="2:95" x14ac:dyDescent="0.25">
      <c r="C14" cm="1">
        <f t="array" aca="1" ref="C14:CQ14" ca="1">IFERROR(TRANSPOSE(INDEX(_xlfn._xlws.FILTER(INDIRECT("SubcategoriesTable[Subcategory name]"),INDIRECT("SubcategoriesTable[Category name]")=$B14),,)),"No subcategories")</f>
        <v>0</v>
      </c>
      <c r="D14">
        <f ca="1"/>
        <v>0</v>
      </c>
      <c r="E14">
        <f ca="1"/>
        <v>0</v>
      </c>
      <c r="F14">
        <f ca="1"/>
        <v>0</v>
      </c>
      <c r="G14">
        <f ca="1"/>
        <v>0</v>
      </c>
      <c r="H14">
        <f ca="1"/>
        <v>0</v>
      </c>
      <c r="I14">
        <f ca="1"/>
        <v>0</v>
      </c>
      <c r="J14">
        <f ca="1"/>
        <v>0</v>
      </c>
      <c r="K14">
        <f ca="1"/>
        <v>0</v>
      </c>
      <c r="L14">
        <f ca="1"/>
        <v>0</v>
      </c>
      <c r="M14">
        <f ca="1"/>
        <v>0</v>
      </c>
      <c r="N14">
        <f ca="1"/>
        <v>0</v>
      </c>
      <c r="O14">
        <f ca="1"/>
        <v>0</v>
      </c>
      <c r="P14">
        <f ca="1"/>
        <v>0</v>
      </c>
      <c r="Q14">
        <f ca="1"/>
        <v>0</v>
      </c>
      <c r="R14">
        <f ca="1"/>
        <v>0</v>
      </c>
      <c r="S14">
        <f ca="1"/>
        <v>0</v>
      </c>
      <c r="T14">
        <f ca="1"/>
        <v>0</v>
      </c>
      <c r="U14">
        <f ca="1"/>
        <v>0</v>
      </c>
      <c r="V14">
        <f ca="1"/>
        <v>0</v>
      </c>
      <c r="W14">
        <f ca="1"/>
        <v>0</v>
      </c>
      <c r="X14">
        <f ca="1"/>
        <v>0</v>
      </c>
      <c r="Y14">
        <f ca="1"/>
        <v>0</v>
      </c>
      <c r="Z14">
        <f ca="1"/>
        <v>0</v>
      </c>
      <c r="AA14">
        <f ca="1"/>
        <v>0</v>
      </c>
      <c r="AB14">
        <f ca="1"/>
        <v>0</v>
      </c>
      <c r="AC14">
        <f ca="1"/>
        <v>0</v>
      </c>
      <c r="AD14">
        <f ca="1"/>
        <v>0</v>
      </c>
      <c r="AE14">
        <f ca="1"/>
        <v>0</v>
      </c>
      <c r="AF14">
        <f ca="1"/>
        <v>0</v>
      </c>
      <c r="AG14">
        <f ca="1"/>
        <v>0</v>
      </c>
      <c r="AH14">
        <f ca="1"/>
        <v>0</v>
      </c>
      <c r="AI14">
        <f ca="1"/>
        <v>0</v>
      </c>
      <c r="AJ14">
        <f ca="1"/>
        <v>0</v>
      </c>
      <c r="AK14">
        <f ca="1"/>
        <v>0</v>
      </c>
      <c r="AL14">
        <f ca="1"/>
        <v>0</v>
      </c>
      <c r="AM14">
        <f ca="1"/>
        <v>0</v>
      </c>
      <c r="AN14">
        <f ca="1"/>
        <v>0</v>
      </c>
      <c r="AO14">
        <f ca="1"/>
        <v>0</v>
      </c>
      <c r="AP14">
        <f ca="1"/>
        <v>0</v>
      </c>
      <c r="AQ14">
        <f ca="1"/>
        <v>0</v>
      </c>
      <c r="AR14">
        <f ca="1"/>
        <v>0</v>
      </c>
      <c r="AS14">
        <f ca="1"/>
        <v>0</v>
      </c>
      <c r="AT14">
        <f ca="1"/>
        <v>0</v>
      </c>
      <c r="AU14">
        <f ca="1"/>
        <v>0</v>
      </c>
      <c r="AV14">
        <f ca="1"/>
        <v>0</v>
      </c>
      <c r="AW14">
        <f ca="1"/>
        <v>0</v>
      </c>
      <c r="AX14">
        <f ca="1"/>
        <v>0</v>
      </c>
      <c r="AY14">
        <f ca="1"/>
        <v>0</v>
      </c>
      <c r="AZ14">
        <f ca="1"/>
        <v>0</v>
      </c>
      <c r="BA14">
        <f ca="1"/>
        <v>0</v>
      </c>
      <c r="BB14">
        <f ca="1"/>
        <v>0</v>
      </c>
      <c r="BC14">
        <f ca="1"/>
        <v>0</v>
      </c>
      <c r="BD14">
        <f ca="1"/>
        <v>0</v>
      </c>
      <c r="BE14">
        <f ca="1"/>
        <v>0</v>
      </c>
      <c r="BF14">
        <f ca="1"/>
        <v>0</v>
      </c>
      <c r="BG14">
        <f ca="1"/>
        <v>0</v>
      </c>
      <c r="BH14">
        <f ca="1"/>
        <v>0</v>
      </c>
      <c r="BI14">
        <f ca="1"/>
        <v>0</v>
      </c>
      <c r="BJ14">
        <f ca="1"/>
        <v>0</v>
      </c>
      <c r="BK14">
        <f ca="1"/>
        <v>0</v>
      </c>
      <c r="BL14">
        <f ca="1"/>
        <v>0</v>
      </c>
      <c r="BM14">
        <f ca="1"/>
        <v>0</v>
      </c>
      <c r="BN14">
        <f ca="1"/>
        <v>0</v>
      </c>
      <c r="BO14">
        <f ca="1"/>
        <v>0</v>
      </c>
      <c r="BP14">
        <f ca="1"/>
        <v>0</v>
      </c>
      <c r="BQ14">
        <f ca="1"/>
        <v>0</v>
      </c>
      <c r="BR14">
        <f ca="1"/>
        <v>0</v>
      </c>
      <c r="BS14">
        <f ca="1"/>
        <v>0</v>
      </c>
      <c r="BT14">
        <f ca="1"/>
        <v>0</v>
      </c>
      <c r="BU14">
        <f ca="1"/>
        <v>0</v>
      </c>
      <c r="BV14">
        <f ca="1"/>
        <v>0</v>
      </c>
      <c r="BW14">
        <f ca="1"/>
        <v>0</v>
      </c>
      <c r="BX14">
        <f ca="1"/>
        <v>0</v>
      </c>
      <c r="BY14">
        <f ca="1"/>
        <v>0</v>
      </c>
      <c r="BZ14">
        <f ca="1"/>
        <v>0</v>
      </c>
      <c r="CA14">
        <f ca="1"/>
        <v>0</v>
      </c>
      <c r="CB14">
        <f ca="1"/>
        <v>0</v>
      </c>
      <c r="CC14">
        <f ca="1"/>
        <v>0</v>
      </c>
      <c r="CD14">
        <f ca="1"/>
        <v>0</v>
      </c>
      <c r="CE14">
        <f ca="1"/>
        <v>0</v>
      </c>
      <c r="CF14">
        <f ca="1"/>
        <v>0</v>
      </c>
      <c r="CG14">
        <f ca="1"/>
        <v>0</v>
      </c>
      <c r="CH14">
        <f ca="1"/>
        <v>0</v>
      </c>
      <c r="CI14">
        <f ca="1"/>
        <v>0</v>
      </c>
      <c r="CJ14">
        <f ca="1"/>
        <v>0</v>
      </c>
      <c r="CK14">
        <f ca="1"/>
        <v>0</v>
      </c>
      <c r="CL14">
        <f ca="1"/>
        <v>0</v>
      </c>
      <c r="CM14">
        <f ca="1"/>
        <v>0</v>
      </c>
      <c r="CN14">
        <f ca="1"/>
        <v>0</v>
      </c>
      <c r="CO14">
        <f ca="1"/>
        <v>0</v>
      </c>
      <c r="CP14">
        <f ca="1"/>
        <v>0</v>
      </c>
      <c r="CQ14">
        <f ca="1"/>
        <v>0</v>
      </c>
    </row>
    <row r="15" spans="2:95" x14ac:dyDescent="0.25">
      <c r="C15" cm="1">
        <f t="array" aca="1" ref="C15:CQ15" ca="1">IFERROR(TRANSPOSE(INDEX(_xlfn._xlws.FILTER(INDIRECT("SubcategoriesTable[Subcategory name]"),INDIRECT("SubcategoriesTable[Category name]")=$B15),,)),"No subcategories")</f>
        <v>0</v>
      </c>
      <c r="D15">
        <f ca="1"/>
        <v>0</v>
      </c>
      <c r="E15">
        <f ca="1"/>
        <v>0</v>
      </c>
      <c r="F15">
        <f ca="1"/>
        <v>0</v>
      </c>
      <c r="G15">
        <f ca="1"/>
        <v>0</v>
      </c>
      <c r="H15">
        <f ca="1"/>
        <v>0</v>
      </c>
      <c r="I15">
        <f ca="1"/>
        <v>0</v>
      </c>
      <c r="J15">
        <f ca="1"/>
        <v>0</v>
      </c>
      <c r="K15">
        <f ca="1"/>
        <v>0</v>
      </c>
      <c r="L15">
        <f ca="1"/>
        <v>0</v>
      </c>
      <c r="M15">
        <f ca="1"/>
        <v>0</v>
      </c>
      <c r="N15">
        <f ca="1"/>
        <v>0</v>
      </c>
      <c r="O15">
        <f ca="1"/>
        <v>0</v>
      </c>
      <c r="P15">
        <f ca="1"/>
        <v>0</v>
      </c>
      <c r="Q15">
        <f ca="1"/>
        <v>0</v>
      </c>
      <c r="R15">
        <f ca="1"/>
        <v>0</v>
      </c>
      <c r="S15">
        <f ca="1"/>
        <v>0</v>
      </c>
      <c r="T15">
        <f ca="1"/>
        <v>0</v>
      </c>
      <c r="U15">
        <f ca="1"/>
        <v>0</v>
      </c>
      <c r="V15">
        <f ca="1"/>
        <v>0</v>
      </c>
      <c r="W15">
        <f ca="1"/>
        <v>0</v>
      </c>
      <c r="X15">
        <f ca="1"/>
        <v>0</v>
      </c>
      <c r="Y15">
        <f ca="1"/>
        <v>0</v>
      </c>
      <c r="Z15">
        <f ca="1"/>
        <v>0</v>
      </c>
      <c r="AA15">
        <f ca="1"/>
        <v>0</v>
      </c>
      <c r="AB15">
        <f ca="1"/>
        <v>0</v>
      </c>
      <c r="AC15">
        <f ca="1"/>
        <v>0</v>
      </c>
      <c r="AD15">
        <f ca="1"/>
        <v>0</v>
      </c>
      <c r="AE15">
        <f ca="1"/>
        <v>0</v>
      </c>
      <c r="AF15">
        <f ca="1"/>
        <v>0</v>
      </c>
      <c r="AG15">
        <f ca="1"/>
        <v>0</v>
      </c>
      <c r="AH15">
        <f ca="1"/>
        <v>0</v>
      </c>
      <c r="AI15">
        <f ca="1"/>
        <v>0</v>
      </c>
      <c r="AJ15">
        <f ca="1"/>
        <v>0</v>
      </c>
      <c r="AK15">
        <f ca="1"/>
        <v>0</v>
      </c>
      <c r="AL15">
        <f ca="1"/>
        <v>0</v>
      </c>
      <c r="AM15">
        <f ca="1"/>
        <v>0</v>
      </c>
      <c r="AN15">
        <f ca="1"/>
        <v>0</v>
      </c>
      <c r="AO15">
        <f ca="1"/>
        <v>0</v>
      </c>
      <c r="AP15">
        <f ca="1"/>
        <v>0</v>
      </c>
      <c r="AQ15">
        <f ca="1"/>
        <v>0</v>
      </c>
      <c r="AR15">
        <f ca="1"/>
        <v>0</v>
      </c>
      <c r="AS15">
        <f ca="1"/>
        <v>0</v>
      </c>
      <c r="AT15">
        <f ca="1"/>
        <v>0</v>
      </c>
      <c r="AU15">
        <f ca="1"/>
        <v>0</v>
      </c>
      <c r="AV15">
        <f ca="1"/>
        <v>0</v>
      </c>
      <c r="AW15">
        <f ca="1"/>
        <v>0</v>
      </c>
      <c r="AX15">
        <f ca="1"/>
        <v>0</v>
      </c>
      <c r="AY15">
        <f ca="1"/>
        <v>0</v>
      </c>
      <c r="AZ15">
        <f ca="1"/>
        <v>0</v>
      </c>
      <c r="BA15">
        <f ca="1"/>
        <v>0</v>
      </c>
      <c r="BB15">
        <f ca="1"/>
        <v>0</v>
      </c>
      <c r="BC15">
        <f ca="1"/>
        <v>0</v>
      </c>
      <c r="BD15">
        <f ca="1"/>
        <v>0</v>
      </c>
      <c r="BE15">
        <f ca="1"/>
        <v>0</v>
      </c>
      <c r="BF15">
        <f ca="1"/>
        <v>0</v>
      </c>
      <c r="BG15">
        <f ca="1"/>
        <v>0</v>
      </c>
      <c r="BH15">
        <f ca="1"/>
        <v>0</v>
      </c>
      <c r="BI15">
        <f ca="1"/>
        <v>0</v>
      </c>
      <c r="BJ15">
        <f ca="1"/>
        <v>0</v>
      </c>
      <c r="BK15">
        <f ca="1"/>
        <v>0</v>
      </c>
      <c r="BL15">
        <f ca="1"/>
        <v>0</v>
      </c>
      <c r="BM15">
        <f ca="1"/>
        <v>0</v>
      </c>
      <c r="BN15">
        <f ca="1"/>
        <v>0</v>
      </c>
      <c r="BO15">
        <f ca="1"/>
        <v>0</v>
      </c>
      <c r="BP15">
        <f ca="1"/>
        <v>0</v>
      </c>
      <c r="BQ15">
        <f ca="1"/>
        <v>0</v>
      </c>
      <c r="BR15">
        <f ca="1"/>
        <v>0</v>
      </c>
      <c r="BS15">
        <f ca="1"/>
        <v>0</v>
      </c>
      <c r="BT15">
        <f ca="1"/>
        <v>0</v>
      </c>
      <c r="BU15">
        <f ca="1"/>
        <v>0</v>
      </c>
      <c r="BV15">
        <f ca="1"/>
        <v>0</v>
      </c>
      <c r="BW15">
        <f ca="1"/>
        <v>0</v>
      </c>
      <c r="BX15">
        <f ca="1"/>
        <v>0</v>
      </c>
      <c r="BY15">
        <f ca="1"/>
        <v>0</v>
      </c>
      <c r="BZ15">
        <f ca="1"/>
        <v>0</v>
      </c>
      <c r="CA15">
        <f ca="1"/>
        <v>0</v>
      </c>
      <c r="CB15">
        <f ca="1"/>
        <v>0</v>
      </c>
      <c r="CC15">
        <f ca="1"/>
        <v>0</v>
      </c>
      <c r="CD15">
        <f ca="1"/>
        <v>0</v>
      </c>
      <c r="CE15">
        <f ca="1"/>
        <v>0</v>
      </c>
      <c r="CF15">
        <f ca="1"/>
        <v>0</v>
      </c>
      <c r="CG15">
        <f ca="1"/>
        <v>0</v>
      </c>
      <c r="CH15">
        <f ca="1"/>
        <v>0</v>
      </c>
      <c r="CI15">
        <f ca="1"/>
        <v>0</v>
      </c>
      <c r="CJ15">
        <f ca="1"/>
        <v>0</v>
      </c>
      <c r="CK15">
        <f ca="1"/>
        <v>0</v>
      </c>
      <c r="CL15">
        <f ca="1"/>
        <v>0</v>
      </c>
      <c r="CM15">
        <f ca="1"/>
        <v>0</v>
      </c>
      <c r="CN15">
        <f ca="1"/>
        <v>0</v>
      </c>
      <c r="CO15">
        <f ca="1"/>
        <v>0</v>
      </c>
      <c r="CP15">
        <f ca="1"/>
        <v>0</v>
      </c>
      <c r="CQ15">
        <f ca="1"/>
        <v>0</v>
      </c>
    </row>
    <row r="16" spans="2:95" x14ac:dyDescent="0.25">
      <c r="C16" cm="1">
        <f t="array" aca="1" ref="C16:CQ16" ca="1">IFERROR(TRANSPOSE(INDEX(_xlfn._xlws.FILTER(INDIRECT("SubcategoriesTable[Subcategory name]"),INDIRECT("SubcategoriesTable[Category name]")=$B16),,)),"No subcategories")</f>
        <v>0</v>
      </c>
      <c r="D16">
        <f ca="1"/>
        <v>0</v>
      </c>
      <c r="E16">
        <f ca="1"/>
        <v>0</v>
      </c>
      <c r="F16">
        <f ca="1"/>
        <v>0</v>
      </c>
      <c r="G16">
        <f ca="1"/>
        <v>0</v>
      </c>
      <c r="H16">
        <f ca="1"/>
        <v>0</v>
      </c>
      <c r="I16">
        <f ca="1"/>
        <v>0</v>
      </c>
      <c r="J16">
        <f ca="1"/>
        <v>0</v>
      </c>
      <c r="K16">
        <f ca="1"/>
        <v>0</v>
      </c>
      <c r="L16">
        <f ca="1"/>
        <v>0</v>
      </c>
      <c r="M16">
        <f ca="1"/>
        <v>0</v>
      </c>
      <c r="N16">
        <f ca="1"/>
        <v>0</v>
      </c>
      <c r="O16">
        <f ca="1"/>
        <v>0</v>
      </c>
      <c r="P16">
        <f ca="1"/>
        <v>0</v>
      </c>
      <c r="Q16">
        <f ca="1"/>
        <v>0</v>
      </c>
      <c r="R16">
        <f ca="1"/>
        <v>0</v>
      </c>
      <c r="S16">
        <f ca="1"/>
        <v>0</v>
      </c>
      <c r="T16">
        <f ca="1"/>
        <v>0</v>
      </c>
      <c r="U16">
        <f ca="1"/>
        <v>0</v>
      </c>
      <c r="V16">
        <f ca="1"/>
        <v>0</v>
      </c>
      <c r="W16">
        <f ca="1"/>
        <v>0</v>
      </c>
      <c r="X16">
        <f ca="1"/>
        <v>0</v>
      </c>
      <c r="Y16">
        <f ca="1"/>
        <v>0</v>
      </c>
      <c r="Z16">
        <f ca="1"/>
        <v>0</v>
      </c>
      <c r="AA16">
        <f ca="1"/>
        <v>0</v>
      </c>
      <c r="AB16">
        <f ca="1"/>
        <v>0</v>
      </c>
      <c r="AC16">
        <f ca="1"/>
        <v>0</v>
      </c>
      <c r="AD16">
        <f ca="1"/>
        <v>0</v>
      </c>
      <c r="AE16">
        <f ca="1"/>
        <v>0</v>
      </c>
      <c r="AF16">
        <f ca="1"/>
        <v>0</v>
      </c>
      <c r="AG16">
        <f ca="1"/>
        <v>0</v>
      </c>
      <c r="AH16">
        <f ca="1"/>
        <v>0</v>
      </c>
      <c r="AI16">
        <f ca="1"/>
        <v>0</v>
      </c>
      <c r="AJ16">
        <f ca="1"/>
        <v>0</v>
      </c>
      <c r="AK16">
        <f ca="1"/>
        <v>0</v>
      </c>
      <c r="AL16">
        <f ca="1"/>
        <v>0</v>
      </c>
      <c r="AM16">
        <f ca="1"/>
        <v>0</v>
      </c>
      <c r="AN16">
        <f ca="1"/>
        <v>0</v>
      </c>
      <c r="AO16">
        <f ca="1"/>
        <v>0</v>
      </c>
      <c r="AP16">
        <f ca="1"/>
        <v>0</v>
      </c>
      <c r="AQ16">
        <f ca="1"/>
        <v>0</v>
      </c>
      <c r="AR16">
        <f ca="1"/>
        <v>0</v>
      </c>
      <c r="AS16">
        <f ca="1"/>
        <v>0</v>
      </c>
      <c r="AT16">
        <f ca="1"/>
        <v>0</v>
      </c>
      <c r="AU16">
        <f ca="1"/>
        <v>0</v>
      </c>
      <c r="AV16">
        <f ca="1"/>
        <v>0</v>
      </c>
      <c r="AW16">
        <f ca="1"/>
        <v>0</v>
      </c>
      <c r="AX16">
        <f ca="1"/>
        <v>0</v>
      </c>
      <c r="AY16">
        <f ca="1"/>
        <v>0</v>
      </c>
      <c r="AZ16">
        <f ca="1"/>
        <v>0</v>
      </c>
      <c r="BA16">
        <f ca="1"/>
        <v>0</v>
      </c>
      <c r="BB16">
        <f ca="1"/>
        <v>0</v>
      </c>
      <c r="BC16">
        <f ca="1"/>
        <v>0</v>
      </c>
      <c r="BD16">
        <f ca="1"/>
        <v>0</v>
      </c>
      <c r="BE16">
        <f ca="1"/>
        <v>0</v>
      </c>
      <c r="BF16">
        <f ca="1"/>
        <v>0</v>
      </c>
      <c r="BG16">
        <f ca="1"/>
        <v>0</v>
      </c>
      <c r="BH16">
        <f ca="1"/>
        <v>0</v>
      </c>
      <c r="BI16">
        <f ca="1"/>
        <v>0</v>
      </c>
      <c r="BJ16">
        <f ca="1"/>
        <v>0</v>
      </c>
      <c r="BK16">
        <f ca="1"/>
        <v>0</v>
      </c>
      <c r="BL16">
        <f ca="1"/>
        <v>0</v>
      </c>
      <c r="BM16">
        <f ca="1"/>
        <v>0</v>
      </c>
      <c r="BN16">
        <f ca="1"/>
        <v>0</v>
      </c>
      <c r="BO16">
        <f ca="1"/>
        <v>0</v>
      </c>
      <c r="BP16">
        <f ca="1"/>
        <v>0</v>
      </c>
      <c r="BQ16">
        <f ca="1"/>
        <v>0</v>
      </c>
      <c r="BR16">
        <f ca="1"/>
        <v>0</v>
      </c>
      <c r="BS16">
        <f ca="1"/>
        <v>0</v>
      </c>
      <c r="BT16">
        <f ca="1"/>
        <v>0</v>
      </c>
      <c r="BU16">
        <f ca="1"/>
        <v>0</v>
      </c>
      <c r="BV16">
        <f ca="1"/>
        <v>0</v>
      </c>
      <c r="BW16">
        <f ca="1"/>
        <v>0</v>
      </c>
      <c r="BX16">
        <f ca="1"/>
        <v>0</v>
      </c>
      <c r="BY16">
        <f ca="1"/>
        <v>0</v>
      </c>
      <c r="BZ16">
        <f ca="1"/>
        <v>0</v>
      </c>
      <c r="CA16">
        <f ca="1"/>
        <v>0</v>
      </c>
      <c r="CB16">
        <f ca="1"/>
        <v>0</v>
      </c>
      <c r="CC16">
        <f ca="1"/>
        <v>0</v>
      </c>
      <c r="CD16">
        <f ca="1"/>
        <v>0</v>
      </c>
      <c r="CE16">
        <f ca="1"/>
        <v>0</v>
      </c>
      <c r="CF16">
        <f ca="1"/>
        <v>0</v>
      </c>
      <c r="CG16">
        <f ca="1"/>
        <v>0</v>
      </c>
      <c r="CH16">
        <f ca="1"/>
        <v>0</v>
      </c>
      <c r="CI16">
        <f ca="1"/>
        <v>0</v>
      </c>
      <c r="CJ16">
        <f ca="1"/>
        <v>0</v>
      </c>
      <c r="CK16">
        <f ca="1"/>
        <v>0</v>
      </c>
      <c r="CL16">
        <f ca="1"/>
        <v>0</v>
      </c>
      <c r="CM16">
        <f ca="1"/>
        <v>0</v>
      </c>
      <c r="CN16">
        <f ca="1"/>
        <v>0</v>
      </c>
      <c r="CO16">
        <f ca="1"/>
        <v>0</v>
      </c>
      <c r="CP16">
        <f ca="1"/>
        <v>0</v>
      </c>
      <c r="CQ16">
        <f ca="1"/>
        <v>0</v>
      </c>
    </row>
    <row r="17" spans="3:95" x14ac:dyDescent="0.25">
      <c r="C17" cm="1">
        <f t="array" aca="1" ref="C17:CQ17" ca="1">IFERROR(TRANSPOSE(INDEX(_xlfn._xlws.FILTER(INDIRECT("SubcategoriesTable[Subcategory name]"),INDIRECT("SubcategoriesTable[Category name]")=$B17),,)),"No subcategories")</f>
        <v>0</v>
      </c>
      <c r="D17">
        <f ca="1"/>
        <v>0</v>
      </c>
      <c r="E17">
        <f ca="1"/>
        <v>0</v>
      </c>
      <c r="F17">
        <f ca="1"/>
        <v>0</v>
      </c>
      <c r="G17">
        <f ca="1"/>
        <v>0</v>
      </c>
      <c r="H17">
        <f ca="1"/>
        <v>0</v>
      </c>
      <c r="I17">
        <f ca="1"/>
        <v>0</v>
      </c>
      <c r="J17">
        <f ca="1"/>
        <v>0</v>
      </c>
      <c r="K17">
        <f ca="1"/>
        <v>0</v>
      </c>
      <c r="L17">
        <f ca="1"/>
        <v>0</v>
      </c>
      <c r="M17">
        <f ca="1"/>
        <v>0</v>
      </c>
      <c r="N17">
        <f ca="1"/>
        <v>0</v>
      </c>
      <c r="O17">
        <f ca="1"/>
        <v>0</v>
      </c>
      <c r="P17">
        <f ca="1"/>
        <v>0</v>
      </c>
      <c r="Q17">
        <f ca="1"/>
        <v>0</v>
      </c>
      <c r="R17">
        <f ca="1"/>
        <v>0</v>
      </c>
      <c r="S17">
        <f ca="1"/>
        <v>0</v>
      </c>
      <c r="T17">
        <f ca="1"/>
        <v>0</v>
      </c>
      <c r="U17">
        <f ca="1"/>
        <v>0</v>
      </c>
      <c r="V17">
        <f ca="1"/>
        <v>0</v>
      </c>
      <c r="W17">
        <f ca="1"/>
        <v>0</v>
      </c>
      <c r="X17">
        <f ca="1"/>
        <v>0</v>
      </c>
      <c r="Y17">
        <f ca="1"/>
        <v>0</v>
      </c>
      <c r="Z17">
        <f ca="1"/>
        <v>0</v>
      </c>
      <c r="AA17">
        <f ca="1"/>
        <v>0</v>
      </c>
      <c r="AB17">
        <f ca="1"/>
        <v>0</v>
      </c>
      <c r="AC17">
        <f ca="1"/>
        <v>0</v>
      </c>
      <c r="AD17">
        <f ca="1"/>
        <v>0</v>
      </c>
      <c r="AE17">
        <f ca="1"/>
        <v>0</v>
      </c>
      <c r="AF17">
        <f ca="1"/>
        <v>0</v>
      </c>
      <c r="AG17">
        <f ca="1"/>
        <v>0</v>
      </c>
      <c r="AH17">
        <f ca="1"/>
        <v>0</v>
      </c>
      <c r="AI17">
        <f ca="1"/>
        <v>0</v>
      </c>
      <c r="AJ17">
        <f ca="1"/>
        <v>0</v>
      </c>
      <c r="AK17">
        <f ca="1"/>
        <v>0</v>
      </c>
      <c r="AL17">
        <f ca="1"/>
        <v>0</v>
      </c>
      <c r="AM17">
        <f ca="1"/>
        <v>0</v>
      </c>
      <c r="AN17">
        <f ca="1"/>
        <v>0</v>
      </c>
      <c r="AO17">
        <f ca="1"/>
        <v>0</v>
      </c>
      <c r="AP17">
        <f ca="1"/>
        <v>0</v>
      </c>
      <c r="AQ17">
        <f ca="1"/>
        <v>0</v>
      </c>
      <c r="AR17">
        <f ca="1"/>
        <v>0</v>
      </c>
      <c r="AS17">
        <f ca="1"/>
        <v>0</v>
      </c>
      <c r="AT17">
        <f ca="1"/>
        <v>0</v>
      </c>
      <c r="AU17">
        <f ca="1"/>
        <v>0</v>
      </c>
      <c r="AV17">
        <f ca="1"/>
        <v>0</v>
      </c>
      <c r="AW17">
        <f ca="1"/>
        <v>0</v>
      </c>
      <c r="AX17">
        <f ca="1"/>
        <v>0</v>
      </c>
      <c r="AY17">
        <f ca="1"/>
        <v>0</v>
      </c>
      <c r="AZ17">
        <f ca="1"/>
        <v>0</v>
      </c>
      <c r="BA17">
        <f ca="1"/>
        <v>0</v>
      </c>
      <c r="BB17">
        <f ca="1"/>
        <v>0</v>
      </c>
      <c r="BC17">
        <f ca="1"/>
        <v>0</v>
      </c>
      <c r="BD17">
        <f ca="1"/>
        <v>0</v>
      </c>
      <c r="BE17">
        <f ca="1"/>
        <v>0</v>
      </c>
      <c r="BF17">
        <f ca="1"/>
        <v>0</v>
      </c>
      <c r="BG17">
        <f ca="1"/>
        <v>0</v>
      </c>
      <c r="BH17">
        <f ca="1"/>
        <v>0</v>
      </c>
      <c r="BI17">
        <f ca="1"/>
        <v>0</v>
      </c>
      <c r="BJ17">
        <f ca="1"/>
        <v>0</v>
      </c>
      <c r="BK17">
        <f ca="1"/>
        <v>0</v>
      </c>
      <c r="BL17">
        <f ca="1"/>
        <v>0</v>
      </c>
      <c r="BM17">
        <f ca="1"/>
        <v>0</v>
      </c>
      <c r="BN17">
        <f ca="1"/>
        <v>0</v>
      </c>
      <c r="BO17">
        <f ca="1"/>
        <v>0</v>
      </c>
      <c r="BP17">
        <f ca="1"/>
        <v>0</v>
      </c>
      <c r="BQ17">
        <f ca="1"/>
        <v>0</v>
      </c>
      <c r="BR17">
        <f ca="1"/>
        <v>0</v>
      </c>
      <c r="BS17">
        <f ca="1"/>
        <v>0</v>
      </c>
      <c r="BT17">
        <f ca="1"/>
        <v>0</v>
      </c>
      <c r="BU17">
        <f ca="1"/>
        <v>0</v>
      </c>
      <c r="BV17">
        <f ca="1"/>
        <v>0</v>
      </c>
      <c r="BW17">
        <f ca="1"/>
        <v>0</v>
      </c>
      <c r="BX17">
        <f ca="1"/>
        <v>0</v>
      </c>
      <c r="BY17">
        <f ca="1"/>
        <v>0</v>
      </c>
      <c r="BZ17">
        <f ca="1"/>
        <v>0</v>
      </c>
      <c r="CA17">
        <f ca="1"/>
        <v>0</v>
      </c>
      <c r="CB17">
        <f ca="1"/>
        <v>0</v>
      </c>
      <c r="CC17">
        <f ca="1"/>
        <v>0</v>
      </c>
      <c r="CD17">
        <f ca="1"/>
        <v>0</v>
      </c>
      <c r="CE17">
        <f ca="1"/>
        <v>0</v>
      </c>
      <c r="CF17">
        <f ca="1"/>
        <v>0</v>
      </c>
      <c r="CG17">
        <f ca="1"/>
        <v>0</v>
      </c>
      <c r="CH17">
        <f ca="1"/>
        <v>0</v>
      </c>
      <c r="CI17">
        <f ca="1"/>
        <v>0</v>
      </c>
      <c r="CJ17">
        <f ca="1"/>
        <v>0</v>
      </c>
      <c r="CK17">
        <f ca="1"/>
        <v>0</v>
      </c>
      <c r="CL17">
        <f ca="1"/>
        <v>0</v>
      </c>
      <c r="CM17">
        <f ca="1"/>
        <v>0</v>
      </c>
      <c r="CN17">
        <f ca="1"/>
        <v>0</v>
      </c>
      <c r="CO17">
        <f ca="1"/>
        <v>0</v>
      </c>
      <c r="CP17">
        <f ca="1"/>
        <v>0</v>
      </c>
      <c r="CQ17">
        <f ca="1"/>
        <v>0</v>
      </c>
    </row>
    <row r="18" spans="3:95" x14ac:dyDescent="0.25">
      <c r="C18" cm="1">
        <f t="array" aca="1" ref="C18:CQ18" ca="1">IFERROR(TRANSPOSE(INDEX(_xlfn._xlws.FILTER(INDIRECT("SubcategoriesTable[Subcategory name]"),INDIRECT("SubcategoriesTable[Category name]")=$B18),,)),"No subcategories")</f>
        <v>0</v>
      </c>
      <c r="D18">
        <f ca="1"/>
        <v>0</v>
      </c>
      <c r="E18">
        <f ca="1"/>
        <v>0</v>
      </c>
      <c r="F18">
        <f ca="1"/>
        <v>0</v>
      </c>
      <c r="G18">
        <f ca="1"/>
        <v>0</v>
      </c>
      <c r="H18">
        <f ca="1"/>
        <v>0</v>
      </c>
      <c r="I18">
        <f ca="1"/>
        <v>0</v>
      </c>
      <c r="J18">
        <f ca="1"/>
        <v>0</v>
      </c>
      <c r="K18">
        <f ca="1"/>
        <v>0</v>
      </c>
      <c r="L18">
        <f ca="1"/>
        <v>0</v>
      </c>
      <c r="M18">
        <f ca="1"/>
        <v>0</v>
      </c>
      <c r="N18">
        <f ca="1"/>
        <v>0</v>
      </c>
      <c r="O18">
        <f ca="1"/>
        <v>0</v>
      </c>
      <c r="P18">
        <f ca="1"/>
        <v>0</v>
      </c>
      <c r="Q18">
        <f ca="1"/>
        <v>0</v>
      </c>
      <c r="R18">
        <f ca="1"/>
        <v>0</v>
      </c>
      <c r="S18">
        <f ca="1"/>
        <v>0</v>
      </c>
      <c r="T18">
        <f ca="1"/>
        <v>0</v>
      </c>
      <c r="U18">
        <f ca="1"/>
        <v>0</v>
      </c>
      <c r="V18">
        <f ca="1"/>
        <v>0</v>
      </c>
      <c r="W18">
        <f ca="1"/>
        <v>0</v>
      </c>
      <c r="X18">
        <f ca="1"/>
        <v>0</v>
      </c>
      <c r="Y18">
        <f ca="1"/>
        <v>0</v>
      </c>
      <c r="Z18">
        <f ca="1"/>
        <v>0</v>
      </c>
      <c r="AA18">
        <f ca="1"/>
        <v>0</v>
      </c>
      <c r="AB18">
        <f ca="1"/>
        <v>0</v>
      </c>
      <c r="AC18">
        <f ca="1"/>
        <v>0</v>
      </c>
      <c r="AD18">
        <f ca="1"/>
        <v>0</v>
      </c>
      <c r="AE18">
        <f ca="1"/>
        <v>0</v>
      </c>
      <c r="AF18">
        <f ca="1"/>
        <v>0</v>
      </c>
      <c r="AG18">
        <f ca="1"/>
        <v>0</v>
      </c>
      <c r="AH18">
        <f ca="1"/>
        <v>0</v>
      </c>
      <c r="AI18">
        <f ca="1"/>
        <v>0</v>
      </c>
      <c r="AJ18">
        <f ca="1"/>
        <v>0</v>
      </c>
      <c r="AK18">
        <f ca="1"/>
        <v>0</v>
      </c>
      <c r="AL18">
        <f ca="1"/>
        <v>0</v>
      </c>
      <c r="AM18">
        <f ca="1"/>
        <v>0</v>
      </c>
      <c r="AN18">
        <f ca="1"/>
        <v>0</v>
      </c>
      <c r="AO18">
        <f ca="1"/>
        <v>0</v>
      </c>
      <c r="AP18">
        <f ca="1"/>
        <v>0</v>
      </c>
      <c r="AQ18">
        <f ca="1"/>
        <v>0</v>
      </c>
      <c r="AR18">
        <f ca="1"/>
        <v>0</v>
      </c>
      <c r="AS18">
        <f ca="1"/>
        <v>0</v>
      </c>
      <c r="AT18">
        <f ca="1"/>
        <v>0</v>
      </c>
      <c r="AU18">
        <f ca="1"/>
        <v>0</v>
      </c>
      <c r="AV18">
        <f ca="1"/>
        <v>0</v>
      </c>
      <c r="AW18">
        <f ca="1"/>
        <v>0</v>
      </c>
      <c r="AX18">
        <f ca="1"/>
        <v>0</v>
      </c>
      <c r="AY18">
        <f ca="1"/>
        <v>0</v>
      </c>
      <c r="AZ18">
        <f ca="1"/>
        <v>0</v>
      </c>
      <c r="BA18">
        <f ca="1"/>
        <v>0</v>
      </c>
      <c r="BB18">
        <f ca="1"/>
        <v>0</v>
      </c>
      <c r="BC18">
        <f ca="1"/>
        <v>0</v>
      </c>
      <c r="BD18">
        <f ca="1"/>
        <v>0</v>
      </c>
      <c r="BE18">
        <f ca="1"/>
        <v>0</v>
      </c>
      <c r="BF18">
        <f ca="1"/>
        <v>0</v>
      </c>
      <c r="BG18">
        <f ca="1"/>
        <v>0</v>
      </c>
      <c r="BH18">
        <f ca="1"/>
        <v>0</v>
      </c>
      <c r="BI18">
        <f ca="1"/>
        <v>0</v>
      </c>
      <c r="BJ18">
        <f ca="1"/>
        <v>0</v>
      </c>
      <c r="BK18">
        <f ca="1"/>
        <v>0</v>
      </c>
      <c r="BL18">
        <f ca="1"/>
        <v>0</v>
      </c>
      <c r="BM18">
        <f ca="1"/>
        <v>0</v>
      </c>
      <c r="BN18">
        <f ca="1"/>
        <v>0</v>
      </c>
      <c r="BO18">
        <f ca="1"/>
        <v>0</v>
      </c>
      <c r="BP18">
        <f ca="1"/>
        <v>0</v>
      </c>
      <c r="BQ18">
        <f ca="1"/>
        <v>0</v>
      </c>
      <c r="BR18">
        <f ca="1"/>
        <v>0</v>
      </c>
      <c r="BS18">
        <f ca="1"/>
        <v>0</v>
      </c>
      <c r="BT18">
        <f ca="1"/>
        <v>0</v>
      </c>
      <c r="BU18">
        <f ca="1"/>
        <v>0</v>
      </c>
      <c r="BV18">
        <f ca="1"/>
        <v>0</v>
      </c>
      <c r="BW18">
        <f ca="1"/>
        <v>0</v>
      </c>
      <c r="BX18">
        <f ca="1"/>
        <v>0</v>
      </c>
      <c r="BY18">
        <f ca="1"/>
        <v>0</v>
      </c>
      <c r="BZ18">
        <f ca="1"/>
        <v>0</v>
      </c>
      <c r="CA18">
        <f ca="1"/>
        <v>0</v>
      </c>
      <c r="CB18">
        <f ca="1"/>
        <v>0</v>
      </c>
      <c r="CC18">
        <f ca="1"/>
        <v>0</v>
      </c>
      <c r="CD18">
        <f ca="1"/>
        <v>0</v>
      </c>
      <c r="CE18">
        <f ca="1"/>
        <v>0</v>
      </c>
      <c r="CF18">
        <f ca="1"/>
        <v>0</v>
      </c>
      <c r="CG18">
        <f ca="1"/>
        <v>0</v>
      </c>
      <c r="CH18">
        <f ca="1"/>
        <v>0</v>
      </c>
      <c r="CI18">
        <f ca="1"/>
        <v>0</v>
      </c>
      <c r="CJ18">
        <f ca="1"/>
        <v>0</v>
      </c>
      <c r="CK18">
        <f ca="1"/>
        <v>0</v>
      </c>
      <c r="CL18">
        <f ca="1"/>
        <v>0</v>
      </c>
      <c r="CM18">
        <f ca="1"/>
        <v>0</v>
      </c>
      <c r="CN18">
        <f ca="1"/>
        <v>0</v>
      </c>
      <c r="CO18">
        <f ca="1"/>
        <v>0</v>
      </c>
      <c r="CP18">
        <f ca="1"/>
        <v>0</v>
      </c>
      <c r="CQ18">
        <f ca="1"/>
        <v>0</v>
      </c>
    </row>
    <row r="19" spans="3:95" x14ac:dyDescent="0.25">
      <c r="C19" cm="1">
        <f t="array" aca="1" ref="C19:CQ19" ca="1">IFERROR(TRANSPOSE(INDEX(_xlfn._xlws.FILTER(INDIRECT("SubcategoriesTable[Subcategory name]"),INDIRECT("SubcategoriesTable[Category name]")=$B19),,)),"No subcategories")</f>
        <v>0</v>
      </c>
      <c r="D19">
        <f ca="1"/>
        <v>0</v>
      </c>
      <c r="E19">
        <f ca="1"/>
        <v>0</v>
      </c>
      <c r="F19">
        <f ca="1"/>
        <v>0</v>
      </c>
      <c r="G19">
        <f ca="1"/>
        <v>0</v>
      </c>
      <c r="H19">
        <f ca="1"/>
        <v>0</v>
      </c>
      <c r="I19">
        <f ca="1"/>
        <v>0</v>
      </c>
      <c r="J19">
        <f ca="1"/>
        <v>0</v>
      </c>
      <c r="K19">
        <f ca="1"/>
        <v>0</v>
      </c>
      <c r="L19">
        <f ca="1"/>
        <v>0</v>
      </c>
      <c r="M19">
        <f ca="1"/>
        <v>0</v>
      </c>
      <c r="N19">
        <f ca="1"/>
        <v>0</v>
      </c>
      <c r="O19">
        <f ca="1"/>
        <v>0</v>
      </c>
      <c r="P19">
        <f ca="1"/>
        <v>0</v>
      </c>
      <c r="Q19">
        <f ca="1"/>
        <v>0</v>
      </c>
      <c r="R19">
        <f ca="1"/>
        <v>0</v>
      </c>
      <c r="S19">
        <f ca="1"/>
        <v>0</v>
      </c>
      <c r="T19">
        <f ca="1"/>
        <v>0</v>
      </c>
      <c r="U19">
        <f ca="1"/>
        <v>0</v>
      </c>
      <c r="V19">
        <f ca="1"/>
        <v>0</v>
      </c>
      <c r="W19">
        <f ca="1"/>
        <v>0</v>
      </c>
      <c r="X19">
        <f ca="1"/>
        <v>0</v>
      </c>
      <c r="Y19">
        <f ca="1"/>
        <v>0</v>
      </c>
      <c r="Z19">
        <f ca="1"/>
        <v>0</v>
      </c>
      <c r="AA19">
        <f ca="1"/>
        <v>0</v>
      </c>
      <c r="AB19">
        <f ca="1"/>
        <v>0</v>
      </c>
      <c r="AC19">
        <f ca="1"/>
        <v>0</v>
      </c>
      <c r="AD19">
        <f ca="1"/>
        <v>0</v>
      </c>
      <c r="AE19">
        <f ca="1"/>
        <v>0</v>
      </c>
      <c r="AF19">
        <f ca="1"/>
        <v>0</v>
      </c>
      <c r="AG19">
        <f ca="1"/>
        <v>0</v>
      </c>
      <c r="AH19">
        <f ca="1"/>
        <v>0</v>
      </c>
      <c r="AI19">
        <f ca="1"/>
        <v>0</v>
      </c>
      <c r="AJ19">
        <f ca="1"/>
        <v>0</v>
      </c>
      <c r="AK19">
        <f ca="1"/>
        <v>0</v>
      </c>
      <c r="AL19">
        <f ca="1"/>
        <v>0</v>
      </c>
      <c r="AM19">
        <f ca="1"/>
        <v>0</v>
      </c>
      <c r="AN19">
        <f ca="1"/>
        <v>0</v>
      </c>
      <c r="AO19">
        <f ca="1"/>
        <v>0</v>
      </c>
      <c r="AP19">
        <f ca="1"/>
        <v>0</v>
      </c>
      <c r="AQ19">
        <f ca="1"/>
        <v>0</v>
      </c>
      <c r="AR19">
        <f ca="1"/>
        <v>0</v>
      </c>
      <c r="AS19">
        <f ca="1"/>
        <v>0</v>
      </c>
      <c r="AT19">
        <f ca="1"/>
        <v>0</v>
      </c>
      <c r="AU19">
        <f ca="1"/>
        <v>0</v>
      </c>
      <c r="AV19">
        <f ca="1"/>
        <v>0</v>
      </c>
      <c r="AW19">
        <f ca="1"/>
        <v>0</v>
      </c>
      <c r="AX19">
        <f ca="1"/>
        <v>0</v>
      </c>
      <c r="AY19">
        <f ca="1"/>
        <v>0</v>
      </c>
      <c r="AZ19">
        <f ca="1"/>
        <v>0</v>
      </c>
      <c r="BA19">
        <f ca="1"/>
        <v>0</v>
      </c>
      <c r="BB19">
        <f ca="1"/>
        <v>0</v>
      </c>
      <c r="BC19">
        <f ca="1"/>
        <v>0</v>
      </c>
      <c r="BD19">
        <f ca="1"/>
        <v>0</v>
      </c>
      <c r="BE19">
        <f ca="1"/>
        <v>0</v>
      </c>
      <c r="BF19">
        <f ca="1"/>
        <v>0</v>
      </c>
      <c r="BG19">
        <f ca="1"/>
        <v>0</v>
      </c>
      <c r="BH19">
        <f ca="1"/>
        <v>0</v>
      </c>
      <c r="BI19">
        <f ca="1"/>
        <v>0</v>
      </c>
      <c r="BJ19">
        <f ca="1"/>
        <v>0</v>
      </c>
      <c r="BK19">
        <f ca="1"/>
        <v>0</v>
      </c>
      <c r="BL19">
        <f ca="1"/>
        <v>0</v>
      </c>
      <c r="BM19">
        <f ca="1"/>
        <v>0</v>
      </c>
      <c r="BN19">
        <f ca="1"/>
        <v>0</v>
      </c>
      <c r="BO19">
        <f ca="1"/>
        <v>0</v>
      </c>
      <c r="BP19">
        <f ca="1"/>
        <v>0</v>
      </c>
      <c r="BQ19">
        <f ca="1"/>
        <v>0</v>
      </c>
      <c r="BR19">
        <f ca="1"/>
        <v>0</v>
      </c>
      <c r="BS19">
        <f ca="1"/>
        <v>0</v>
      </c>
      <c r="BT19">
        <f ca="1"/>
        <v>0</v>
      </c>
      <c r="BU19">
        <f ca="1"/>
        <v>0</v>
      </c>
      <c r="BV19">
        <f ca="1"/>
        <v>0</v>
      </c>
      <c r="BW19">
        <f ca="1"/>
        <v>0</v>
      </c>
      <c r="BX19">
        <f ca="1"/>
        <v>0</v>
      </c>
      <c r="BY19">
        <f ca="1"/>
        <v>0</v>
      </c>
      <c r="BZ19">
        <f ca="1"/>
        <v>0</v>
      </c>
      <c r="CA19">
        <f ca="1"/>
        <v>0</v>
      </c>
      <c r="CB19">
        <f ca="1"/>
        <v>0</v>
      </c>
      <c r="CC19">
        <f ca="1"/>
        <v>0</v>
      </c>
      <c r="CD19">
        <f ca="1"/>
        <v>0</v>
      </c>
      <c r="CE19">
        <f ca="1"/>
        <v>0</v>
      </c>
      <c r="CF19">
        <f ca="1"/>
        <v>0</v>
      </c>
      <c r="CG19">
        <f ca="1"/>
        <v>0</v>
      </c>
      <c r="CH19">
        <f ca="1"/>
        <v>0</v>
      </c>
      <c r="CI19">
        <f ca="1"/>
        <v>0</v>
      </c>
      <c r="CJ19">
        <f ca="1"/>
        <v>0</v>
      </c>
      <c r="CK19">
        <f ca="1"/>
        <v>0</v>
      </c>
      <c r="CL19">
        <f ca="1"/>
        <v>0</v>
      </c>
      <c r="CM19">
        <f ca="1"/>
        <v>0</v>
      </c>
      <c r="CN19">
        <f ca="1"/>
        <v>0</v>
      </c>
      <c r="CO19">
        <f ca="1"/>
        <v>0</v>
      </c>
      <c r="CP19">
        <f ca="1"/>
        <v>0</v>
      </c>
      <c r="CQ19">
        <f ca="1"/>
        <v>0</v>
      </c>
    </row>
    <row r="20" spans="3:95" x14ac:dyDescent="0.25">
      <c r="C20" cm="1">
        <f t="array" aca="1" ref="C20:CQ20" ca="1">IFERROR(TRANSPOSE(INDEX(_xlfn._xlws.FILTER(INDIRECT("SubcategoriesTable[Subcategory name]"),INDIRECT("SubcategoriesTable[Category name]")=$B20),,)),"No subcategories")</f>
        <v>0</v>
      </c>
      <c r="D20">
        <f ca="1"/>
        <v>0</v>
      </c>
      <c r="E20">
        <f ca="1"/>
        <v>0</v>
      </c>
      <c r="F20">
        <f ca="1"/>
        <v>0</v>
      </c>
      <c r="G20">
        <f ca="1"/>
        <v>0</v>
      </c>
      <c r="H20">
        <f ca="1"/>
        <v>0</v>
      </c>
      <c r="I20">
        <f ca="1"/>
        <v>0</v>
      </c>
      <c r="J20">
        <f ca="1"/>
        <v>0</v>
      </c>
      <c r="K20">
        <f ca="1"/>
        <v>0</v>
      </c>
      <c r="L20">
        <f ca="1"/>
        <v>0</v>
      </c>
      <c r="M20">
        <f ca="1"/>
        <v>0</v>
      </c>
      <c r="N20">
        <f ca="1"/>
        <v>0</v>
      </c>
      <c r="O20">
        <f ca="1"/>
        <v>0</v>
      </c>
      <c r="P20">
        <f ca="1"/>
        <v>0</v>
      </c>
      <c r="Q20">
        <f ca="1"/>
        <v>0</v>
      </c>
      <c r="R20">
        <f ca="1"/>
        <v>0</v>
      </c>
      <c r="S20">
        <f ca="1"/>
        <v>0</v>
      </c>
      <c r="T20">
        <f ca="1"/>
        <v>0</v>
      </c>
      <c r="U20">
        <f ca="1"/>
        <v>0</v>
      </c>
      <c r="V20">
        <f ca="1"/>
        <v>0</v>
      </c>
      <c r="W20">
        <f ca="1"/>
        <v>0</v>
      </c>
      <c r="X20">
        <f ca="1"/>
        <v>0</v>
      </c>
      <c r="Y20">
        <f ca="1"/>
        <v>0</v>
      </c>
      <c r="Z20">
        <f ca="1"/>
        <v>0</v>
      </c>
      <c r="AA20">
        <f ca="1"/>
        <v>0</v>
      </c>
      <c r="AB20">
        <f ca="1"/>
        <v>0</v>
      </c>
      <c r="AC20">
        <f ca="1"/>
        <v>0</v>
      </c>
      <c r="AD20">
        <f ca="1"/>
        <v>0</v>
      </c>
      <c r="AE20">
        <f ca="1"/>
        <v>0</v>
      </c>
      <c r="AF20">
        <f ca="1"/>
        <v>0</v>
      </c>
      <c r="AG20">
        <f ca="1"/>
        <v>0</v>
      </c>
      <c r="AH20">
        <f ca="1"/>
        <v>0</v>
      </c>
      <c r="AI20">
        <f ca="1"/>
        <v>0</v>
      </c>
      <c r="AJ20">
        <f ca="1"/>
        <v>0</v>
      </c>
      <c r="AK20">
        <f ca="1"/>
        <v>0</v>
      </c>
      <c r="AL20">
        <f ca="1"/>
        <v>0</v>
      </c>
      <c r="AM20">
        <f ca="1"/>
        <v>0</v>
      </c>
      <c r="AN20">
        <f ca="1"/>
        <v>0</v>
      </c>
      <c r="AO20">
        <f ca="1"/>
        <v>0</v>
      </c>
      <c r="AP20">
        <f ca="1"/>
        <v>0</v>
      </c>
      <c r="AQ20">
        <f ca="1"/>
        <v>0</v>
      </c>
      <c r="AR20">
        <f ca="1"/>
        <v>0</v>
      </c>
      <c r="AS20">
        <f ca="1"/>
        <v>0</v>
      </c>
      <c r="AT20">
        <f ca="1"/>
        <v>0</v>
      </c>
      <c r="AU20">
        <f ca="1"/>
        <v>0</v>
      </c>
      <c r="AV20">
        <f ca="1"/>
        <v>0</v>
      </c>
      <c r="AW20">
        <f ca="1"/>
        <v>0</v>
      </c>
      <c r="AX20">
        <f ca="1"/>
        <v>0</v>
      </c>
      <c r="AY20">
        <f ca="1"/>
        <v>0</v>
      </c>
      <c r="AZ20">
        <f ca="1"/>
        <v>0</v>
      </c>
      <c r="BA20">
        <f ca="1"/>
        <v>0</v>
      </c>
      <c r="BB20">
        <f ca="1"/>
        <v>0</v>
      </c>
      <c r="BC20">
        <f ca="1"/>
        <v>0</v>
      </c>
      <c r="BD20">
        <f ca="1"/>
        <v>0</v>
      </c>
      <c r="BE20">
        <f ca="1"/>
        <v>0</v>
      </c>
      <c r="BF20">
        <f ca="1"/>
        <v>0</v>
      </c>
      <c r="BG20">
        <f ca="1"/>
        <v>0</v>
      </c>
      <c r="BH20">
        <f ca="1"/>
        <v>0</v>
      </c>
      <c r="BI20">
        <f ca="1"/>
        <v>0</v>
      </c>
      <c r="BJ20">
        <f ca="1"/>
        <v>0</v>
      </c>
      <c r="BK20">
        <f ca="1"/>
        <v>0</v>
      </c>
      <c r="BL20">
        <f ca="1"/>
        <v>0</v>
      </c>
      <c r="BM20">
        <f ca="1"/>
        <v>0</v>
      </c>
      <c r="BN20">
        <f ca="1"/>
        <v>0</v>
      </c>
      <c r="BO20">
        <f ca="1"/>
        <v>0</v>
      </c>
      <c r="BP20">
        <f ca="1"/>
        <v>0</v>
      </c>
      <c r="BQ20">
        <f ca="1"/>
        <v>0</v>
      </c>
      <c r="BR20">
        <f ca="1"/>
        <v>0</v>
      </c>
      <c r="BS20">
        <f ca="1"/>
        <v>0</v>
      </c>
      <c r="BT20">
        <f ca="1"/>
        <v>0</v>
      </c>
      <c r="BU20">
        <f ca="1"/>
        <v>0</v>
      </c>
      <c r="BV20">
        <f ca="1"/>
        <v>0</v>
      </c>
      <c r="BW20">
        <f ca="1"/>
        <v>0</v>
      </c>
      <c r="BX20">
        <f ca="1"/>
        <v>0</v>
      </c>
      <c r="BY20">
        <f ca="1"/>
        <v>0</v>
      </c>
      <c r="BZ20">
        <f ca="1"/>
        <v>0</v>
      </c>
      <c r="CA20">
        <f ca="1"/>
        <v>0</v>
      </c>
      <c r="CB20">
        <f ca="1"/>
        <v>0</v>
      </c>
      <c r="CC20">
        <f ca="1"/>
        <v>0</v>
      </c>
      <c r="CD20">
        <f ca="1"/>
        <v>0</v>
      </c>
      <c r="CE20">
        <f ca="1"/>
        <v>0</v>
      </c>
      <c r="CF20">
        <f ca="1"/>
        <v>0</v>
      </c>
      <c r="CG20">
        <f ca="1"/>
        <v>0</v>
      </c>
      <c r="CH20">
        <f ca="1"/>
        <v>0</v>
      </c>
      <c r="CI20">
        <f ca="1"/>
        <v>0</v>
      </c>
      <c r="CJ20">
        <f ca="1"/>
        <v>0</v>
      </c>
      <c r="CK20">
        <f ca="1"/>
        <v>0</v>
      </c>
      <c r="CL20">
        <f ca="1"/>
        <v>0</v>
      </c>
      <c r="CM20">
        <f ca="1"/>
        <v>0</v>
      </c>
      <c r="CN20">
        <f ca="1"/>
        <v>0</v>
      </c>
      <c r="CO20">
        <f ca="1"/>
        <v>0</v>
      </c>
      <c r="CP20">
        <f ca="1"/>
        <v>0</v>
      </c>
      <c r="CQ20">
        <f ca="1"/>
        <v>0</v>
      </c>
    </row>
    <row r="21" spans="3:95" x14ac:dyDescent="0.25">
      <c r="C21" cm="1">
        <f t="array" aca="1" ref="C21:CQ21" ca="1">IFERROR(TRANSPOSE(INDEX(_xlfn._xlws.FILTER(INDIRECT("SubcategoriesTable[Subcategory name]"),INDIRECT("SubcategoriesTable[Category name]")=$B21),,)),"No subcategories")</f>
        <v>0</v>
      </c>
      <c r="D21">
        <f ca="1"/>
        <v>0</v>
      </c>
      <c r="E21">
        <f ca="1"/>
        <v>0</v>
      </c>
      <c r="F21">
        <f ca="1"/>
        <v>0</v>
      </c>
      <c r="G21">
        <f ca="1"/>
        <v>0</v>
      </c>
      <c r="H21">
        <f ca="1"/>
        <v>0</v>
      </c>
      <c r="I21">
        <f ca="1"/>
        <v>0</v>
      </c>
      <c r="J21">
        <f ca="1"/>
        <v>0</v>
      </c>
      <c r="K21">
        <f ca="1"/>
        <v>0</v>
      </c>
      <c r="L21">
        <f ca="1"/>
        <v>0</v>
      </c>
      <c r="M21">
        <f ca="1"/>
        <v>0</v>
      </c>
      <c r="N21">
        <f ca="1"/>
        <v>0</v>
      </c>
      <c r="O21">
        <f ca="1"/>
        <v>0</v>
      </c>
      <c r="P21">
        <f ca="1"/>
        <v>0</v>
      </c>
      <c r="Q21">
        <f ca="1"/>
        <v>0</v>
      </c>
      <c r="R21">
        <f ca="1"/>
        <v>0</v>
      </c>
      <c r="S21">
        <f ca="1"/>
        <v>0</v>
      </c>
      <c r="T21">
        <f ca="1"/>
        <v>0</v>
      </c>
      <c r="U21">
        <f ca="1"/>
        <v>0</v>
      </c>
      <c r="V21">
        <f ca="1"/>
        <v>0</v>
      </c>
      <c r="W21">
        <f ca="1"/>
        <v>0</v>
      </c>
      <c r="X21">
        <f ca="1"/>
        <v>0</v>
      </c>
      <c r="Y21">
        <f ca="1"/>
        <v>0</v>
      </c>
      <c r="Z21">
        <f ca="1"/>
        <v>0</v>
      </c>
      <c r="AA21">
        <f ca="1"/>
        <v>0</v>
      </c>
      <c r="AB21">
        <f ca="1"/>
        <v>0</v>
      </c>
      <c r="AC21">
        <f ca="1"/>
        <v>0</v>
      </c>
      <c r="AD21">
        <f ca="1"/>
        <v>0</v>
      </c>
      <c r="AE21">
        <f ca="1"/>
        <v>0</v>
      </c>
      <c r="AF21">
        <f ca="1"/>
        <v>0</v>
      </c>
      <c r="AG21">
        <f ca="1"/>
        <v>0</v>
      </c>
      <c r="AH21">
        <f ca="1"/>
        <v>0</v>
      </c>
      <c r="AI21">
        <f ca="1"/>
        <v>0</v>
      </c>
      <c r="AJ21">
        <f ca="1"/>
        <v>0</v>
      </c>
      <c r="AK21">
        <f ca="1"/>
        <v>0</v>
      </c>
      <c r="AL21">
        <f ca="1"/>
        <v>0</v>
      </c>
      <c r="AM21">
        <f ca="1"/>
        <v>0</v>
      </c>
      <c r="AN21">
        <f ca="1"/>
        <v>0</v>
      </c>
      <c r="AO21">
        <f ca="1"/>
        <v>0</v>
      </c>
      <c r="AP21">
        <f ca="1"/>
        <v>0</v>
      </c>
      <c r="AQ21">
        <f ca="1"/>
        <v>0</v>
      </c>
      <c r="AR21">
        <f ca="1"/>
        <v>0</v>
      </c>
      <c r="AS21">
        <f ca="1"/>
        <v>0</v>
      </c>
      <c r="AT21">
        <f ca="1"/>
        <v>0</v>
      </c>
      <c r="AU21">
        <f ca="1"/>
        <v>0</v>
      </c>
      <c r="AV21">
        <f ca="1"/>
        <v>0</v>
      </c>
      <c r="AW21">
        <f ca="1"/>
        <v>0</v>
      </c>
      <c r="AX21">
        <f ca="1"/>
        <v>0</v>
      </c>
      <c r="AY21">
        <f ca="1"/>
        <v>0</v>
      </c>
      <c r="AZ21">
        <f ca="1"/>
        <v>0</v>
      </c>
      <c r="BA21">
        <f ca="1"/>
        <v>0</v>
      </c>
      <c r="BB21">
        <f ca="1"/>
        <v>0</v>
      </c>
      <c r="BC21">
        <f ca="1"/>
        <v>0</v>
      </c>
      <c r="BD21">
        <f ca="1"/>
        <v>0</v>
      </c>
      <c r="BE21">
        <f ca="1"/>
        <v>0</v>
      </c>
      <c r="BF21">
        <f ca="1"/>
        <v>0</v>
      </c>
      <c r="BG21">
        <f ca="1"/>
        <v>0</v>
      </c>
      <c r="BH21">
        <f ca="1"/>
        <v>0</v>
      </c>
      <c r="BI21">
        <f ca="1"/>
        <v>0</v>
      </c>
      <c r="BJ21">
        <f ca="1"/>
        <v>0</v>
      </c>
      <c r="BK21">
        <f ca="1"/>
        <v>0</v>
      </c>
      <c r="BL21">
        <f ca="1"/>
        <v>0</v>
      </c>
      <c r="BM21">
        <f ca="1"/>
        <v>0</v>
      </c>
      <c r="BN21">
        <f ca="1"/>
        <v>0</v>
      </c>
      <c r="BO21">
        <f ca="1"/>
        <v>0</v>
      </c>
      <c r="BP21">
        <f ca="1"/>
        <v>0</v>
      </c>
      <c r="BQ21">
        <f ca="1"/>
        <v>0</v>
      </c>
      <c r="BR21">
        <f ca="1"/>
        <v>0</v>
      </c>
      <c r="BS21">
        <f ca="1"/>
        <v>0</v>
      </c>
      <c r="BT21">
        <f ca="1"/>
        <v>0</v>
      </c>
      <c r="BU21">
        <f ca="1"/>
        <v>0</v>
      </c>
      <c r="BV21">
        <f ca="1"/>
        <v>0</v>
      </c>
      <c r="BW21">
        <f ca="1"/>
        <v>0</v>
      </c>
      <c r="BX21">
        <f ca="1"/>
        <v>0</v>
      </c>
      <c r="BY21">
        <f ca="1"/>
        <v>0</v>
      </c>
      <c r="BZ21">
        <f ca="1"/>
        <v>0</v>
      </c>
      <c r="CA21">
        <f ca="1"/>
        <v>0</v>
      </c>
      <c r="CB21">
        <f ca="1"/>
        <v>0</v>
      </c>
      <c r="CC21">
        <f ca="1"/>
        <v>0</v>
      </c>
      <c r="CD21">
        <f ca="1"/>
        <v>0</v>
      </c>
      <c r="CE21">
        <f ca="1"/>
        <v>0</v>
      </c>
      <c r="CF21">
        <f ca="1"/>
        <v>0</v>
      </c>
      <c r="CG21">
        <f ca="1"/>
        <v>0</v>
      </c>
      <c r="CH21">
        <f ca="1"/>
        <v>0</v>
      </c>
      <c r="CI21">
        <f ca="1"/>
        <v>0</v>
      </c>
      <c r="CJ21">
        <f ca="1"/>
        <v>0</v>
      </c>
      <c r="CK21">
        <f ca="1"/>
        <v>0</v>
      </c>
      <c r="CL21">
        <f ca="1"/>
        <v>0</v>
      </c>
      <c r="CM21">
        <f ca="1"/>
        <v>0</v>
      </c>
      <c r="CN21">
        <f ca="1"/>
        <v>0</v>
      </c>
      <c r="CO21">
        <f ca="1"/>
        <v>0</v>
      </c>
      <c r="CP21">
        <f ca="1"/>
        <v>0</v>
      </c>
      <c r="CQ21">
        <f ca="1"/>
        <v>0</v>
      </c>
    </row>
    <row r="22" spans="3:95" x14ac:dyDescent="0.25">
      <c r="C22" cm="1">
        <f t="array" aca="1" ref="C22:CQ22" ca="1">IFERROR(TRANSPOSE(INDEX(_xlfn._xlws.FILTER(INDIRECT("SubcategoriesTable[Subcategory name]"),INDIRECT("SubcategoriesTable[Category name]")=$B22),,)),"No subcategories")</f>
        <v>0</v>
      </c>
      <c r="D22">
        <f ca="1"/>
        <v>0</v>
      </c>
      <c r="E22">
        <f ca="1"/>
        <v>0</v>
      </c>
      <c r="F22">
        <f ca="1"/>
        <v>0</v>
      </c>
      <c r="G22">
        <f ca="1"/>
        <v>0</v>
      </c>
      <c r="H22">
        <f ca="1"/>
        <v>0</v>
      </c>
      <c r="I22">
        <f ca="1"/>
        <v>0</v>
      </c>
      <c r="J22">
        <f ca="1"/>
        <v>0</v>
      </c>
      <c r="K22">
        <f ca="1"/>
        <v>0</v>
      </c>
      <c r="L22">
        <f ca="1"/>
        <v>0</v>
      </c>
      <c r="M22">
        <f ca="1"/>
        <v>0</v>
      </c>
      <c r="N22">
        <f ca="1"/>
        <v>0</v>
      </c>
      <c r="O22">
        <f ca="1"/>
        <v>0</v>
      </c>
      <c r="P22">
        <f ca="1"/>
        <v>0</v>
      </c>
      <c r="Q22">
        <f ca="1"/>
        <v>0</v>
      </c>
      <c r="R22">
        <f ca="1"/>
        <v>0</v>
      </c>
      <c r="S22">
        <f ca="1"/>
        <v>0</v>
      </c>
      <c r="T22">
        <f ca="1"/>
        <v>0</v>
      </c>
      <c r="U22">
        <f ca="1"/>
        <v>0</v>
      </c>
      <c r="V22">
        <f ca="1"/>
        <v>0</v>
      </c>
      <c r="W22">
        <f ca="1"/>
        <v>0</v>
      </c>
      <c r="X22">
        <f ca="1"/>
        <v>0</v>
      </c>
      <c r="Y22">
        <f ca="1"/>
        <v>0</v>
      </c>
      <c r="Z22">
        <f ca="1"/>
        <v>0</v>
      </c>
      <c r="AA22">
        <f ca="1"/>
        <v>0</v>
      </c>
      <c r="AB22">
        <f ca="1"/>
        <v>0</v>
      </c>
      <c r="AC22">
        <f ca="1"/>
        <v>0</v>
      </c>
      <c r="AD22">
        <f ca="1"/>
        <v>0</v>
      </c>
      <c r="AE22">
        <f ca="1"/>
        <v>0</v>
      </c>
      <c r="AF22">
        <f ca="1"/>
        <v>0</v>
      </c>
      <c r="AG22">
        <f ca="1"/>
        <v>0</v>
      </c>
      <c r="AH22">
        <f ca="1"/>
        <v>0</v>
      </c>
      <c r="AI22">
        <f ca="1"/>
        <v>0</v>
      </c>
      <c r="AJ22">
        <f ca="1"/>
        <v>0</v>
      </c>
      <c r="AK22">
        <f ca="1"/>
        <v>0</v>
      </c>
      <c r="AL22">
        <f ca="1"/>
        <v>0</v>
      </c>
      <c r="AM22">
        <f ca="1"/>
        <v>0</v>
      </c>
      <c r="AN22">
        <f ca="1"/>
        <v>0</v>
      </c>
      <c r="AO22">
        <f ca="1"/>
        <v>0</v>
      </c>
      <c r="AP22">
        <f ca="1"/>
        <v>0</v>
      </c>
      <c r="AQ22">
        <f ca="1"/>
        <v>0</v>
      </c>
      <c r="AR22">
        <f ca="1"/>
        <v>0</v>
      </c>
      <c r="AS22">
        <f ca="1"/>
        <v>0</v>
      </c>
      <c r="AT22">
        <f ca="1"/>
        <v>0</v>
      </c>
      <c r="AU22">
        <f ca="1"/>
        <v>0</v>
      </c>
      <c r="AV22">
        <f ca="1"/>
        <v>0</v>
      </c>
      <c r="AW22">
        <f ca="1"/>
        <v>0</v>
      </c>
      <c r="AX22">
        <f ca="1"/>
        <v>0</v>
      </c>
      <c r="AY22">
        <f ca="1"/>
        <v>0</v>
      </c>
      <c r="AZ22">
        <f ca="1"/>
        <v>0</v>
      </c>
      <c r="BA22">
        <f ca="1"/>
        <v>0</v>
      </c>
      <c r="BB22">
        <f ca="1"/>
        <v>0</v>
      </c>
      <c r="BC22">
        <f ca="1"/>
        <v>0</v>
      </c>
      <c r="BD22">
        <f ca="1"/>
        <v>0</v>
      </c>
      <c r="BE22">
        <f ca="1"/>
        <v>0</v>
      </c>
      <c r="BF22">
        <f ca="1"/>
        <v>0</v>
      </c>
      <c r="BG22">
        <f ca="1"/>
        <v>0</v>
      </c>
      <c r="BH22">
        <f ca="1"/>
        <v>0</v>
      </c>
      <c r="BI22">
        <f ca="1"/>
        <v>0</v>
      </c>
      <c r="BJ22">
        <f ca="1"/>
        <v>0</v>
      </c>
      <c r="BK22">
        <f ca="1"/>
        <v>0</v>
      </c>
      <c r="BL22">
        <f ca="1"/>
        <v>0</v>
      </c>
      <c r="BM22">
        <f ca="1"/>
        <v>0</v>
      </c>
      <c r="BN22">
        <f ca="1"/>
        <v>0</v>
      </c>
      <c r="BO22">
        <f ca="1"/>
        <v>0</v>
      </c>
      <c r="BP22">
        <f ca="1"/>
        <v>0</v>
      </c>
      <c r="BQ22">
        <f ca="1"/>
        <v>0</v>
      </c>
      <c r="BR22">
        <f ca="1"/>
        <v>0</v>
      </c>
      <c r="BS22">
        <f ca="1"/>
        <v>0</v>
      </c>
      <c r="BT22">
        <f ca="1"/>
        <v>0</v>
      </c>
      <c r="BU22">
        <f ca="1"/>
        <v>0</v>
      </c>
      <c r="BV22">
        <f ca="1"/>
        <v>0</v>
      </c>
      <c r="BW22">
        <f ca="1"/>
        <v>0</v>
      </c>
      <c r="BX22">
        <f ca="1"/>
        <v>0</v>
      </c>
      <c r="BY22">
        <f ca="1"/>
        <v>0</v>
      </c>
      <c r="BZ22">
        <f ca="1"/>
        <v>0</v>
      </c>
      <c r="CA22">
        <f ca="1"/>
        <v>0</v>
      </c>
      <c r="CB22">
        <f ca="1"/>
        <v>0</v>
      </c>
      <c r="CC22">
        <f ca="1"/>
        <v>0</v>
      </c>
      <c r="CD22">
        <f ca="1"/>
        <v>0</v>
      </c>
      <c r="CE22">
        <f ca="1"/>
        <v>0</v>
      </c>
      <c r="CF22">
        <f ca="1"/>
        <v>0</v>
      </c>
      <c r="CG22">
        <f ca="1"/>
        <v>0</v>
      </c>
      <c r="CH22">
        <f ca="1"/>
        <v>0</v>
      </c>
      <c r="CI22">
        <f ca="1"/>
        <v>0</v>
      </c>
      <c r="CJ22">
        <f ca="1"/>
        <v>0</v>
      </c>
      <c r="CK22">
        <f ca="1"/>
        <v>0</v>
      </c>
      <c r="CL22">
        <f ca="1"/>
        <v>0</v>
      </c>
      <c r="CM22">
        <f ca="1"/>
        <v>0</v>
      </c>
      <c r="CN22">
        <f ca="1"/>
        <v>0</v>
      </c>
      <c r="CO22">
        <f ca="1"/>
        <v>0</v>
      </c>
      <c r="CP22">
        <f ca="1"/>
        <v>0</v>
      </c>
      <c r="CQ22">
        <f ca="1"/>
        <v>0</v>
      </c>
    </row>
    <row r="23" spans="3:95" x14ac:dyDescent="0.25">
      <c r="C23" cm="1">
        <f t="array" aca="1" ref="C23:CQ23" ca="1">IFERROR(TRANSPOSE(INDEX(_xlfn._xlws.FILTER(INDIRECT("SubcategoriesTable[Subcategory name]"),INDIRECT("SubcategoriesTable[Category name]")=$B23),,)),"No subcategories")</f>
        <v>0</v>
      </c>
      <c r="D23">
        <f ca="1"/>
        <v>0</v>
      </c>
      <c r="E23">
        <f ca="1"/>
        <v>0</v>
      </c>
      <c r="F23">
        <f ca="1"/>
        <v>0</v>
      </c>
      <c r="G23">
        <f ca="1"/>
        <v>0</v>
      </c>
      <c r="H23">
        <f ca="1"/>
        <v>0</v>
      </c>
      <c r="I23">
        <f ca="1"/>
        <v>0</v>
      </c>
      <c r="J23">
        <f ca="1"/>
        <v>0</v>
      </c>
      <c r="K23">
        <f ca="1"/>
        <v>0</v>
      </c>
      <c r="L23">
        <f ca="1"/>
        <v>0</v>
      </c>
      <c r="M23">
        <f ca="1"/>
        <v>0</v>
      </c>
      <c r="N23">
        <f ca="1"/>
        <v>0</v>
      </c>
      <c r="O23">
        <f ca="1"/>
        <v>0</v>
      </c>
      <c r="P23">
        <f ca="1"/>
        <v>0</v>
      </c>
      <c r="Q23">
        <f ca="1"/>
        <v>0</v>
      </c>
      <c r="R23">
        <f ca="1"/>
        <v>0</v>
      </c>
      <c r="S23">
        <f ca="1"/>
        <v>0</v>
      </c>
      <c r="T23">
        <f ca="1"/>
        <v>0</v>
      </c>
      <c r="U23">
        <f ca="1"/>
        <v>0</v>
      </c>
      <c r="V23">
        <f ca="1"/>
        <v>0</v>
      </c>
      <c r="W23">
        <f ca="1"/>
        <v>0</v>
      </c>
      <c r="X23">
        <f ca="1"/>
        <v>0</v>
      </c>
      <c r="Y23">
        <f ca="1"/>
        <v>0</v>
      </c>
      <c r="Z23">
        <f ca="1"/>
        <v>0</v>
      </c>
      <c r="AA23">
        <f ca="1"/>
        <v>0</v>
      </c>
      <c r="AB23">
        <f ca="1"/>
        <v>0</v>
      </c>
      <c r="AC23">
        <f ca="1"/>
        <v>0</v>
      </c>
      <c r="AD23">
        <f ca="1"/>
        <v>0</v>
      </c>
      <c r="AE23">
        <f ca="1"/>
        <v>0</v>
      </c>
      <c r="AF23">
        <f ca="1"/>
        <v>0</v>
      </c>
      <c r="AG23">
        <f ca="1"/>
        <v>0</v>
      </c>
      <c r="AH23">
        <f ca="1"/>
        <v>0</v>
      </c>
      <c r="AI23">
        <f ca="1"/>
        <v>0</v>
      </c>
      <c r="AJ23">
        <f ca="1"/>
        <v>0</v>
      </c>
      <c r="AK23">
        <f ca="1"/>
        <v>0</v>
      </c>
      <c r="AL23">
        <f ca="1"/>
        <v>0</v>
      </c>
      <c r="AM23">
        <f ca="1"/>
        <v>0</v>
      </c>
      <c r="AN23">
        <f ca="1"/>
        <v>0</v>
      </c>
      <c r="AO23">
        <f ca="1"/>
        <v>0</v>
      </c>
      <c r="AP23">
        <f ca="1"/>
        <v>0</v>
      </c>
      <c r="AQ23">
        <f ca="1"/>
        <v>0</v>
      </c>
      <c r="AR23">
        <f ca="1"/>
        <v>0</v>
      </c>
      <c r="AS23">
        <f ca="1"/>
        <v>0</v>
      </c>
      <c r="AT23">
        <f ca="1"/>
        <v>0</v>
      </c>
      <c r="AU23">
        <f ca="1"/>
        <v>0</v>
      </c>
      <c r="AV23">
        <f ca="1"/>
        <v>0</v>
      </c>
      <c r="AW23">
        <f ca="1"/>
        <v>0</v>
      </c>
      <c r="AX23">
        <f ca="1"/>
        <v>0</v>
      </c>
      <c r="AY23">
        <f ca="1"/>
        <v>0</v>
      </c>
      <c r="AZ23">
        <f ca="1"/>
        <v>0</v>
      </c>
      <c r="BA23">
        <f ca="1"/>
        <v>0</v>
      </c>
      <c r="BB23">
        <f ca="1"/>
        <v>0</v>
      </c>
      <c r="BC23">
        <f ca="1"/>
        <v>0</v>
      </c>
      <c r="BD23">
        <f ca="1"/>
        <v>0</v>
      </c>
      <c r="BE23">
        <f ca="1"/>
        <v>0</v>
      </c>
      <c r="BF23">
        <f ca="1"/>
        <v>0</v>
      </c>
      <c r="BG23">
        <f ca="1"/>
        <v>0</v>
      </c>
      <c r="BH23">
        <f ca="1"/>
        <v>0</v>
      </c>
      <c r="BI23">
        <f ca="1"/>
        <v>0</v>
      </c>
      <c r="BJ23">
        <f ca="1"/>
        <v>0</v>
      </c>
      <c r="BK23">
        <f ca="1"/>
        <v>0</v>
      </c>
      <c r="BL23">
        <f ca="1"/>
        <v>0</v>
      </c>
      <c r="BM23">
        <f ca="1"/>
        <v>0</v>
      </c>
      <c r="BN23">
        <f ca="1"/>
        <v>0</v>
      </c>
      <c r="BO23">
        <f ca="1"/>
        <v>0</v>
      </c>
      <c r="BP23">
        <f ca="1"/>
        <v>0</v>
      </c>
      <c r="BQ23">
        <f ca="1"/>
        <v>0</v>
      </c>
      <c r="BR23">
        <f ca="1"/>
        <v>0</v>
      </c>
      <c r="BS23">
        <f ca="1"/>
        <v>0</v>
      </c>
      <c r="BT23">
        <f ca="1"/>
        <v>0</v>
      </c>
      <c r="BU23">
        <f ca="1"/>
        <v>0</v>
      </c>
      <c r="BV23">
        <f ca="1"/>
        <v>0</v>
      </c>
      <c r="BW23">
        <f ca="1"/>
        <v>0</v>
      </c>
      <c r="BX23">
        <f ca="1"/>
        <v>0</v>
      </c>
      <c r="BY23">
        <f ca="1"/>
        <v>0</v>
      </c>
      <c r="BZ23">
        <f ca="1"/>
        <v>0</v>
      </c>
      <c r="CA23">
        <f ca="1"/>
        <v>0</v>
      </c>
      <c r="CB23">
        <f ca="1"/>
        <v>0</v>
      </c>
      <c r="CC23">
        <f ca="1"/>
        <v>0</v>
      </c>
      <c r="CD23">
        <f ca="1"/>
        <v>0</v>
      </c>
      <c r="CE23">
        <f ca="1"/>
        <v>0</v>
      </c>
      <c r="CF23">
        <f ca="1"/>
        <v>0</v>
      </c>
      <c r="CG23">
        <f ca="1"/>
        <v>0</v>
      </c>
      <c r="CH23">
        <f ca="1"/>
        <v>0</v>
      </c>
      <c r="CI23">
        <f ca="1"/>
        <v>0</v>
      </c>
      <c r="CJ23">
        <f ca="1"/>
        <v>0</v>
      </c>
      <c r="CK23">
        <f ca="1"/>
        <v>0</v>
      </c>
      <c r="CL23">
        <f ca="1"/>
        <v>0</v>
      </c>
      <c r="CM23">
        <f ca="1"/>
        <v>0</v>
      </c>
      <c r="CN23">
        <f ca="1"/>
        <v>0</v>
      </c>
      <c r="CO23">
        <f ca="1"/>
        <v>0</v>
      </c>
      <c r="CP23">
        <f ca="1"/>
        <v>0</v>
      </c>
      <c r="CQ23">
        <f ca="1"/>
        <v>0</v>
      </c>
    </row>
    <row r="24" spans="3:95" x14ac:dyDescent="0.25">
      <c r="C24" cm="1">
        <f t="array" aca="1" ref="C24:CQ24" ca="1">IFERROR(TRANSPOSE(INDEX(_xlfn._xlws.FILTER(INDIRECT("SubcategoriesTable[Subcategory name]"),INDIRECT("SubcategoriesTable[Category name]")=$B24),,)),"No subcategories")</f>
        <v>0</v>
      </c>
      <c r="D24">
        <f ca="1"/>
        <v>0</v>
      </c>
      <c r="E24">
        <f ca="1"/>
        <v>0</v>
      </c>
      <c r="F24">
        <f ca="1"/>
        <v>0</v>
      </c>
      <c r="G24">
        <f ca="1"/>
        <v>0</v>
      </c>
      <c r="H24">
        <f ca="1"/>
        <v>0</v>
      </c>
      <c r="I24">
        <f ca="1"/>
        <v>0</v>
      </c>
      <c r="J24">
        <f ca="1"/>
        <v>0</v>
      </c>
      <c r="K24">
        <f ca="1"/>
        <v>0</v>
      </c>
      <c r="L24">
        <f ca="1"/>
        <v>0</v>
      </c>
      <c r="M24">
        <f ca="1"/>
        <v>0</v>
      </c>
      <c r="N24">
        <f ca="1"/>
        <v>0</v>
      </c>
      <c r="O24">
        <f ca="1"/>
        <v>0</v>
      </c>
      <c r="P24">
        <f ca="1"/>
        <v>0</v>
      </c>
      <c r="Q24">
        <f ca="1"/>
        <v>0</v>
      </c>
      <c r="R24">
        <f ca="1"/>
        <v>0</v>
      </c>
      <c r="S24">
        <f ca="1"/>
        <v>0</v>
      </c>
      <c r="T24">
        <f ca="1"/>
        <v>0</v>
      </c>
      <c r="U24">
        <f ca="1"/>
        <v>0</v>
      </c>
      <c r="V24">
        <f ca="1"/>
        <v>0</v>
      </c>
      <c r="W24">
        <f ca="1"/>
        <v>0</v>
      </c>
      <c r="X24">
        <f ca="1"/>
        <v>0</v>
      </c>
      <c r="Y24">
        <f ca="1"/>
        <v>0</v>
      </c>
      <c r="Z24">
        <f ca="1"/>
        <v>0</v>
      </c>
      <c r="AA24">
        <f ca="1"/>
        <v>0</v>
      </c>
      <c r="AB24">
        <f ca="1"/>
        <v>0</v>
      </c>
      <c r="AC24">
        <f ca="1"/>
        <v>0</v>
      </c>
      <c r="AD24">
        <f ca="1"/>
        <v>0</v>
      </c>
      <c r="AE24">
        <f ca="1"/>
        <v>0</v>
      </c>
      <c r="AF24">
        <f ca="1"/>
        <v>0</v>
      </c>
      <c r="AG24">
        <f ca="1"/>
        <v>0</v>
      </c>
      <c r="AH24">
        <f ca="1"/>
        <v>0</v>
      </c>
      <c r="AI24">
        <f ca="1"/>
        <v>0</v>
      </c>
      <c r="AJ24">
        <f ca="1"/>
        <v>0</v>
      </c>
      <c r="AK24">
        <f ca="1"/>
        <v>0</v>
      </c>
      <c r="AL24">
        <f ca="1"/>
        <v>0</v>
      </c>
      <c r="AM24">
        <f ca="1"/>
        <v>0</v>
      </c>
      <c r="AN24">
        <f ca="1"/>
        <v>0</v>
      </c>
      <c r="AO24">
        <f ca="1"/>
        <v>0</v>
      </c>
      <c r="AP24">
        <f ca="1"/>
        <v>0</v>
      </c>
      <c r="AQ24">
        <f ca="1"/>
        <v>0</v>
      </c>
      <c r="AR24">
        <f ca="1"/>
        <v>0</v>
      </c>
      <c r="AS24">
        <f ca="1"/>
        <v>0</v>
      </c>
      <c r="AT24">
        <f ca="1"/>
        <v>0</v>
      </c>
      <c r="AU24">
        <f ca="1"/>
        <v>0</v>
      </c>
      <c r="AV24">
        <f ca="1"/>
        <v>0</v>
      </c>
      <c r="AW24">
        <f ca="1"/>
        <v>0</v>
      </c>
      <c r="AX24">
        <f ca="1"/>
        <v>0</v>
      </c>
      <c r="AY24">
        <f ca="1"/>
        <v>0</v>
      </c>
      <c r="AZ24">
        <f ca="1"/>
        <v>0</v>
      </c>
      <c r="BA24">
        <f ca="1"/>
        <v>0</v>
      </c>
      <c r="BB24">
        <f ca="1"/>
        <v>0</v>
      </c>
      <c r="BC24">
        <f ca="1"/>
        <v>0</v>
      </c>
      <c r="BD24">
        <f ca="1"/>
        <v>0</v>
      </c>
      <c r="BE24">
        <f ca="1"/>
        <v>0</v>
      </c>
      <c r="BF24">
        <f ca="1"/>
        <v>0</v>
      </c>
      <c r="BG24">
        <f ca="1"/>
        <v>0</v>
      </c>
      <c r="BH24">
        <f ca="1"/>
        <v>0</v>
      </c>
      <c r="BI24">
        <f ca="1"/>
        <v>0</v>
      </c>
      <c r="BJ24">
        <f ca="1"/>
        <v>0</v>
      </c>
      <c r="BK24">
        <f ca="1"/>
        <v>0</v>
      </c>
      <c r="BL24">
        <f ca="1"/>
        <v>0</v>
      </c>
      <c r="BM24">
        <f ca="1"/>
        <v>0</v>
      </c>
      <c r="BN24">
        <f ca="1"/>
        <v>0</v>
      </c>
      <c r="BO24">
        <f ca="1"/>
        <v>0</v>
      </c>
      <c r="BP24">
        <f ca="1"/>
        <v>0</v>
      </c>
      <c r="BQ24">
        <f ca="1"/>
        <v>0</v>
      </c>
      <c r="BR24">
        <f ca="1"/>
        <v>0</v>
      </c>
      <c r="BS24">
        <f ca="1"/>
        <v>0</v>
      </c>
      <c r="BT24">
        <f ca="1"/>
        <v>0</v>
      </c>
      <c r="BU24">
        <f ca="1"/>
        <v>0</v>
      </c>
      <c r="BV24">
        <f ca="1"/>
        <v>0</v>
      </c>
      <c r="BW24">
        <f ca="1"/>
        <v>0</v>
      </c>
      <c r="BX24">
        <f ca="1"/>
        <v>0</v>
      </c>
      <c r="BY24">
        <f ca="1"/>
        <v>0</v>
      </c>
      <c r="BZ24">
        <f ca="1"/>
        <v>0</v>
      </c>
      <c r="CA24">
        <f ca="1"/>
        <v>0</v>
      </c>
      <c r="CB24">
        <f ca="1"/>
        <v>0</v>
      </c>
      <c r="CC24">
        <f ca="1"/>
        <v>0</v>
      </c>
      <c r="CD24">
        <f ca="1"/>
        <v>0</v>
      </c>
      <c r="CE24">
        <f ca="1"/>
        <v>0</v>
      </c>
      <c r="CF24">
        <f ca="1"/>
        <v>0</v>
      </c>
      <c r="CG24">
        <f ca="1"/>
        <v>0</v>
      </c>
      <c r="CH24">
        <f ca="1"/>
        <v>0</v>
      </c>
      <c r="CI24">
        <f ca="1"/>
        <v>0</v>
      </c>
      <c r="CJ24">
        <f ca="1"/>
        <v>0</v>
      </c>
      <c r="CK24">
        <f ca="1"/>
        <v>0</v>
      </c>
      <c r="CL24">
        <f ca="1"/>
        <v>0</v>
      </c>
      <c r="CM24">
        <f ca="1"/>
        <v>0</v>
      </c>
      <c r="CN24">
        <f ca="1"/>
        <v>0</v>
      </c>
      <c r="CO24">
        <f ca="1"/>
        <v>0</v>
      </c>
      <c r="CP24">
        <f ca="1"/>
        <v>0</v>
      </c>
      <c r="CQ24">
        <f ca="1"/>
        <v>0</v>
      </c>
    </row>
    <row r="25" spans="3:95" x14ac:dyDescent="0.25">
      <c r="C25" cm="1">
        <f t="array" aca="1" ref="C25:CQ25" ca="1">IFERROR(TRANSPOSE(INDEX(_xlfn._xlws.FILTER(INDIRECT("SubcategoriesTable[Subcategory name]"),INDIRECT("SubcategoriesTable[Category name]")=$B25),,)),"No subcategories")</f>
        <v>0</v>
      </c>
      <c r="D25">
        <f ca="1"/>
        <v>0</v>
      </c>
      <c r="E25">
        <f ca="1"/>
        <v>0</v>
      </c>
      <c r="F25">
        <f ca="1"/>
        <v>0</v>
      </c>
      <c r="G25">
        <f ca="1"/>
        <v>0</v>
      </c>
      <c r="H25">
        <f ca="1"/>
        <v>0</v>
      </c>
      <c r="I25">
        <f ca="1"/>
        <v>0</v>
      </c>
      <c r="J25">
        <f ca="1"/>
        <v>0</v>
      </c>
      <c r="K25">
        <f ca="1"/>
        <v>0</v>
      </c>
      <c r="L25">
        <f ca="1"/>
        <v>0</v>
      </c>
      <c r="M25">
        <f ca="1"/>
        <v>0</v>
      </c>
      <c r="N25">
        <f ca="1"/>
        <v>0</v>
      </c>
      <c r="O25">
        <f ca="1"/>
        <v>0</v>
      </c>
      <c r="P25">
        <f ca="1"/>
        <v>0</v>
      </c>
      <c r="Q25">
        <f ca="1"/>
        <v>0</v>
      </c>
      <c r="R25">
        <f ca="1"/>
        <v>0</v>
      </c>
      <c r="S25">
        <f ca="1"/>
        <v>0</v>
      </c>
      <c r="T25">
        <f ca="1"/>
        <v>0</v>
      </c>
      <c r="U25">
        <f ca="1"/>
        <v>0</v>
      </c>
      <c r="V25">
        <f ca="1"/>
        <v>0</v>
      </c>
      <c r="W25">
        <f ca="1"/>
        <v>0</v>
      </c>
      <c r="X25">
        <f ca="1"/>
        <v>0</v>
      </c>
      <c r="Y25">
        <f ca="1"/>
        <v>0</v>
      </c>
      <c r="Z25">
        <f ca="1"/>
        <v>0</v>
      </c>
      <c r="AA25">
        <f ca="1"/>
        <v>0</v>
      </c>
      <c r="AB25">
        <f ca="1"/>
        <v>0</v>
      </c>
      <c r="AC25">
        <f ca="1"/>
        <v>0</v>
      </c>
      <c r="AD25">
        <f ca="1"/>
        <v>0</v>
      </c>
      <c r="AE25">
        <f ca="1"/>
        <v>0</v>
      </c>
      <c r="AF25">
        <f ca="1"/>
        <v>0</v>
      </c>
      <c r="AG25">
        <f ca="1"/>
        <v>0</v>
      </c>
      <c r="AH25">
        <f ca="1"/>
        <v>0</v>
      </c>
      <c r="AI25">
        <f ca="1"/>
        <v>0</v>
      </c>
      <c r="AJ25">
        <f ca="1"/>
        <v>0</v>
      </c>
      <c r="AK25">
        <f ca="1"/>
        <v>0</v>
      </c>
      <c r="AL25">
        <f ca="1"/>
        <v>0</v>
      </c>
      <c r="AM25">
        <f ca="1"/>
        <v>0</v>
      </c>
      <c r="AN25">
        <f ca="1"/>
        <v>0</v>
      </c>
      <c r="AO25">
        <f ca="1"/>
        <v>0</v>
      </c>
      <c r="AP25">
        <f ca="1"/>
        <v>0</v>
      </c>
      <c r="AQ25">
        <f ca="1"/>
        <v>0</v>
      </c>
      <c r="AR25">
        <f ca="1"/>
        <v>0</v>
      </c>
      <c r="AS25">
        <f ca="1"/>
        <v>0</v>
      </c>
      <c r="AT25">
        <f ca="1"/>
        <v>0</v>
      </c>
      <c r="AU25">
        <f ca="1"/>
        <v>0</v>
      </c>
      <c r="AV25">
        <f ca="1"/>
        <v>0</v>
      </c>
      <c r="AW25">
        <f ca="1"/>
        <v>0</v>
      </c>
      <c r="AX25">
        <f ca="1"/>
        <v>0</v>
      </c>
      <c r="AY25">
        <f ca="1"/>
        <v>0</v>
      </c>
      <c r="AZ25">
        <f ca="1"/>
        <v>0</v>
      </c>
      <c r="BA25">
        <f ca="1"/>
        <v>0</v>
      </c>
      <c r="BB25">
        <f ca="1"/>
        <v>0</v>
      </c>
      <c r="BC25">
        <f ca="1"/>
        <v>0</v>
      </c>
      <c r="BD25">
        <f ca="1"/>
        <v>0</v>
      </c>
      <c r="BE25">
        <f ca="1"/>
        <v>0</v>
      </c>
      <c r="BF25">
        <f ca="1"/>
        <v>0</v>
      </c>
      <c r="BG25">
        <f ca="1"/>
        <v>0</v>
      </c>
      <c r="BH25">
        <f ca="1"/>
        <v>0</v>
      </c>
      <c r="BI25">
        <f ca="1"/>
        <v>0</v>
      </c>
      <c r="BJ25">
        <f ca="1"/>
        <v>0</v>
      </c>
      <c r="BK25">
        <f ca="1"/>
        <v>0</v>
      </c>
      <c r="BL25">
        <f ca="1"/>
        <v>0</v>
      </c>
      <c r="BM25">
        <f ca="1"/>
        <v>0</v>
      </c>
      <c r="BN25">
        <f ca="1"/>
        <v>0</v>
      </c>
      <c r="BO25">
        <f ca="1"/>
        <v>0</v>
      </c>
      <c r="BP25">
        <f ca="1"/>
        <v>0</v>
      </c>
      <c r="BQ25">
        <f ca="1"/>
        <v>0</v>
      </c>
      <c r="BR25">
        <f ca="1"/>
        <v>0</v>
      </c>
      <c r="BS25">
        <f ca="1"/>
        <v>0</v>
      </c>
      <c r="BT25">
        <f ca="1"/>
        <v>0</v>
      </c>
      <c r="BU25">
        <f ca="1"/>
        <v>0</v>
      </c>
      <c r="BV25">
        <f ca="1"/>
        <v>0</v>
      </c>
      <c r="BW25">
        <f ca="1"/>
        <v>0</v>
      </c>
      <c r="BX25">
        <f ca="1"/>
        <v>0</v>
      </c>
      <c r="BY25">
        <f ca="1"/>
        <v>0</v>
      </c>
      <c r="BZ25">
        <f ca="1"/>
        <v>0</v>
      </c>
      <c r="CA25">
        <f ca="1"/>
        <v>0</v>
      </c>
      <c r="CB25">
        <f ca="1"/>
        <v>0</v>
      </c>
      <c r="CC25">
        <f ca="1"/>
        <v>0</v>
      </c>
      <c r="CD25">
        <f ca="1"/>
        <v>0</v>
      </c>
      <c r="CE25">
        <f ca="1"/>
        <v>0</v>
      </c>
      <c r="CF25">
        <f ca="1"/>
        <v>0</v>
      </c>
      <c r="CG25">
        <f ca="1"/>
        <v>0</v>
      </c>
      <c r="CH25">
        <f ca="1"/>
        <v>0</v>
      </c>
      <c r="CI25">
        <f ca="1"/>
        <v>0</v>
      </c>
      <c r="CJ25">
        <f ca="1"/>
        <v>0</v>
      </c>
      <c r="CK25">
        <f ca="1"/>
        <v>0</v>
      </c>
      <c r="CL25">
        <f ca="1"/>
        <v>0</v>
      </c>
      <c r="CM25">
        <f ca="1"/>
        <v>0</v>
      </c>
      <c r="CN25">
        <f ca="1"/>
        <v>0</v>
      </c>
      <c r="CO25">
        <f ca="1"/>
        <v>0</v>
      </c>
      <c r="CP25">
        <f ca="1"/>
        <v>0</v>
      </c>
      <c r="CQ25">
        <f ca="1"/>
        <v>0</v>
      </c>
    </row>
    <row r="26" spans="3:95" x14ac:dyDescent="0.25">
      <c r="C26" cm="1">
        <f t="array" aca="1" ref="C26:CQ26" ca="1">IFERROR(TRANSPOSE(INDEX(_xlfn._xlws.FILTER(INDIRECT("SubcategoriesTable[Subcategory name]"),INDIRECT("SubcategoriesTable[Category name]")=$B26),,)),"No subcategories")</f>
        <v>0</v>
      </c>
      <c r="D26">
        <f ca="1"/>
        <v>0</v>
      </c>
      <c r="E26">
        <f ca="1"/>
        <v>0</v>
      </c>
      <c r="F26">
        <f ca="1"/>
        <v>0</v>
      </c>
      <c r="G26">
        <f ca="1"/>
        <v>0</v>
      </c>
      <c r="H26">
        <f ca="1"/>
        <v>0</v>
      </c>
      <c r="I26">
        <f ca="1"/>
        <v>0</v>
      </c>
      <c r="J26">
        <f ca="1"/>
        <v>0</v>
      </c>
      <c r="K26">
        <f ca="1"/>
        <v>0</v>
      </c>
      <c r="L26">
        <f ca="1"/>
        <v>0</v>
      </c>
      <c r="M26">
        <f ca="1"/>
        <v>0</v>
      </c>
      <c r="N26">
        <f ca="1"/>
        <v>0</v>
      </c>
      <c r="O26">
        <f ca="1"/>
        <v>0</v>
      </c>
      <c r="P26">
        <f ca="1"/>
        <v>0</v>
      </c>
      <c r="Q26">
        <f ca="1"/>
        <v>0</v>
      </c>
      <c r="R26">
        <f ca="1"/>
        <v>0</v>
      </c>
      <c r="S26">
        <f ca="1"/>
        <v>0</v>
      </c>
      <c r="T26">
        <f ca="1"/>
        <v>0</v>
      </c>
      <c r="U26">
        <f ca="1"/>
        <v>0</v>
      </c>
      <c r="V26">
        <f ca="1"/>
        <v>0</v>
      </c>
      <c r="W26">
        <f ca="1"/>
        <v>0</v>
      </c>
      <c r="X26">
        <f ca="1"/>
        <v>0</v>
      </c>
      <c r="Y26">
        <f ca="1"/>
        <v>0</v>
      </c>
      <c r="Z26">
        <f ca="1"/>
        <v>0</v>
      </c>
      <c r="AA26">
        <f ca="1"/>
        <v>0</v>
      </c>
      <c r="AB26">
        <f ca="1"/>
        <v>0</v>
      </c>
      <c r="AC26">
        <f ca="1"/>
        <v>0</v>
      </c>
      <c r="AD26">
        <f ca="1"/>
        <v>0</v>
      </c>
      <c r="AE26">
        <f ca="1"/>
        <v>0</v>
      </c>
      <c r="AF26">
        <f ca="1"/>
        <v>0</v>
      </c>
      <c r="AG26">
        <f ca="1"/>
        <v>0</v>
      </c>
      <c r="AH26">
        <f ca="1"/>
        <v>0</v>
      </c>
      <c r="AI26">
        <f ca="1"/>
        <v>0</v>
      </c>
      <c r="AJ26">
        <f ca="1"/>
        <v>0</v>
      </c>
      <c r="AK26">
        <f ca="1"/>
        <v>0</v>
      </c>
      <c r="AL26">
        <f ca="1"/>
        <v>0</v>
      </c>
      <c r="AM26">
        <f ca="1"/>
        <v>0</v>
      </c>
      <c r="AN26">
        <f ca="1"/>
        <v>0</v>
      </c>
      <c r="AO26">
        <f ca="1"/>
        <v>0</v>
      </c>
      <c r="AP26">
        <f ca="1"/>
        <v>0</v>
      </c>
      <c r="AQ26">
        <f ca="1"/>
        <v>0</v>
      </c>
      <c r="AR26">
        <f ca="1"/>
        <v>0</v>
      </c>
      <c r="AS26">
        <f ca="1"/>
        <v>0</v>
      </c>
      <c r="AT26">
        <f ca="1"/>
        <v>0</v>
      </c>
      <c r="AU26">
        <f ca="1"/>
        <v>0</v>
      </c>
      <c r="AV26">
        <f ca="1"/>
        <v>0</v>
      </c>
      <c r="AW26">
        <f ca="1"/>
        <v>0</v>
      </c>
      <c r="AX26">
        <f ca="1"/>
        <v>0</v>
      </c>
      <c r="AY26">
        <f ca="1"/>
        <v>0</v>
      </c>
      <c r="AZ26">
        <f ca="1"/>
        <v>0</v>
      </c>
      <c r="BA26">
        <f ca="1"/>
        <v>0</v>
      </c>
      <c r="BB26">
        <f ca="1"/>
        <v>0</v>
      </c>
      <c r="BC26">
        <f ca="1"/>
        <v>0</v>
      </c>
      <c r="BD26">
        <f ca="1"/>
        <v>0</v>
      </c>
      <c r="BE26">
        <f ca="1"/>
        <v>0</v>
      </c>
      <c r="BF26">
        <f ca="1"/>
        <v>0</v>
      </c>
      <c r="BG26">
        <f ca="1"/>
        <v>0</v>
      </c>
      <c r="BH26">
        <f ca="1"/>
        <v>0</v>
      </c>
      <c r="BI26">
        <f ca="1"/>
        <v>0</v>
      </c>
      <c r="BJ26">
        <f ca="1"/>
        <v>0</v>
      </c>
      <c r="BK26">
        <f ca="1"/>
        <v>0</v>
      </c>
      <c r="BL26">
        <f ca="1"/>
        <v>0</v>
      </c>
      <c r="BM26">
        <f ca="1"/>
        <v>0</v>
      </c>
      <c r="BN26">
        <f ca="1"/>
        <v>0</v>
      </c>
      <c r="BO26">
        <f ca="1"/>
        <v>0</v>
      </c>
      <c r="BP26">
        <f ca="1"/>
        <v>0</v>
      </c>
      <c r="BQ26">
        <f ca="1"/>
        <v>0</v>
      </c>
      <c r="BR26">
        <f ca="1"/>
        <v>0</v>
      </c>
      <c r="BS26">
        <f ca="1"/>
        <v>0</v>
      </c>
      <c r="BT26">
        <f ca="1"/>
        <v>0</v>
      </c>
      <c r="BU26">
        <f ca="1"/>
        <v>0</v>
      </c>
      <c r="BV26">
        <f ca="1"/>
        <v>0</v>
      </c>
      <c r="BW26">
        <f ca="1"/>
        <v>0</v>
      </c>
      <c r="BX26">
        <f ca="1"/>
        <v>0</v>
      </c>
      <c r="BY26">
        <f ca="1"/>
        <v>0</v>
      </c>
      <c r="BZ26">
        <f ca="1"/>
        <v>0</v>
      </c>
      <c r="CA26">
        <f ca="1"/>
        <v>0</v>
      </c>
      <c r="CB26">
        <f ca="1"/>
        <v>0</v>
      </c>
      <c r="CC26">
        <f ca="1"/>
        <v>0</v>
      </c>
      <c r="CD26">
        <f ca="1"/>
        <v>0</v>
      </c>
      <c r="CE26">
        <f ca="1"/>
        <v>0</v>
      </c>
      <c r="CF26">
        <f ca="1"/>
        <v>0</v>
      </c>
      <c r="CG26">
        <f ca="1"/>
        <v>0</v>
      </c>
      <c r="CH26">
        <f ca="1"/>
        <v>0</v>
      </c>
      <c r="CI26">
        <f ca="1"/>
        <v>0</v>
      </c>
      <c r="CJ26">
        <f ca="1"/>
        <v>0</v>
      </c>
      <c r="CK26">
        <f ca="1"/>
        <v>0</v>
      </c>
      <c r="CL26">
        <f ca="1"/>
        <v>0</v>
      </c>
      <c r="CM26">
        <f ca="1"/>
        <v>0</v>
      </c>
      <c r="CN26">
        <f ca="1"/>
        <v>0</v>
      </c>
      <c r="CO26">
        <f ca="1"/>
        <v>0</v>
      </c>
      <c r="CP26">
        <f ca="1"/>
        <v>0</v>
      </c>
      <c r="CQ26">
        <f ca="1"/>
        <v>0</v>
      </c>
    </row>
    <row r="27" spans="3:95" x14ac:dyDescent="0.25">
      <c r="C27" cm="1">
        <f t="array" aca="1" ref="C27:CQ27" ca="1">IFERROR(TRANSPOSE(INDEX(_xlfn._xlws.FILTER(INDIRECT("SubcategoriesTable[Subcategory name]"),INDIRECT("SubcategoriesTable[Category name]")=$B27),,)),"No subcategories")</f>
        <v>0</v>
      </c>
      <c r="D27">
        <f ca="1"/>
        <v>0</v>
      </c>
      <c r="E27">
        <f ca="1"/>
        <v>0</v>
      </c>
      <c r="F27">
        <f ca="1"/>
        <v>0</v>
      </c>
      <c r="G27">
        <f ca="1"/>
        <v>0</v>
      </c>
      <c r="H27">
        <f ca="1"/>
        <v>0</v>
      </c>
      <c r="I27">
        <f ca="1"/>
        <v>0</v>
      </c>
      <c r="J27">
        <f ca="1"/>
        <v>0</v>
      </c>
      <c r="K27">
        <f ca="1"/>
        <v>0</v>
      </c>
      <c r="L27">
        <f ca="1"/>
        <v>0</v>
      </c>
      <c r="M27">
        <f ca="1"/>
        <v>0</v>
      </c>
      <c r="N27">
        <f ca="1"/>
        <v>0</v>
      </c>
      <c r="O27">
        <f ca="1"/>
        <v>0</v>
      </c>
      <c r="P27">
        <f ca="1"/>
        <v>0</v>
      </c>
      <c r="Q27">
        <f ca="1"/>
        <v>0</v>
      </c>
      <c r="R27">
        <f ca="1"/>
        <v>0</v>
      </c>
      <c r="S27">
        <f ca="1"/>
        <v>0</v>
      </c>
      <c r="T27">
        <f ca="1"/>
        <v>0</v>
      </c>
      <c r="U27">
        <f ca="1"/>
        <v>0</v>
      </c>
      <c r="V27">
        <f ca="1"/>
        <v>0</v>
      </c>
      <c r="W27">
        <f ca="1"/>
        <v>0</v>
      </c>
      <c r="X27">
        <f ca="1"/>
        <v>0</v>
      </c>
      <c r="Y27">
        <f ca="1"/>
        <v>0</v>
      </c>
      <c r="Z27">
        <f ca="1"/>
        <v>0</v>
      </c>
      <c r="AA27">
        <f ca="1"/>
        <v>0</v>
      </c>
      <c r="AB27">
        <f ca="1"/>
        <v>0</v>
      </c>
      <c r="AC27">
        <f ca="1"/>
        <v>0</v>
      </c>
      <c r="AD27">
        <f ca="1"/>
        <v>0</v>
      </c>
      <c r="AE27">
        <f ca="1"/>
        <v>0</v>
      </c>
      <c r="AF27">
        <f ca="1"/>
        <v>0</v>
      </c>
      <c r="AG27">
        <f ca="1"/>
        <v>0</v>
      </c>
      <c r="AH27">
        <f ca="1"/>
        <v>0</v>
      </c>
      <c r="AI27">
        <f ca="1"/>
        <v>0</v>
      </c>
      <c r="AJ27">
        <f ca="1"/>
        <v>0</v>
      </c>
      <c r="AK27">
        <f ca="1"/>
        <v>0</v>
      </c>
      <c r="AL27">
        <f ca="1"/>
        <v>0</v>
      </c>
      <c r="AM27">
        <f ca="1"/>
        <v>0</v>
      </c>
      <c r="AN27">
        <f ca="1"/>
        <v>0</v>
      </c>
      <c r="AO27">
        <f ca="1"/>
        <v>0</v>
      </c>
      <c r="AP27">
        <f ca="1"/>
        <v>0</v>
      </c>
      <c r="AQ27">
        <f ca="1"/>
        <v>0</v>
      </c>
      <c r="AR27">
        <f ca="1"/>
        <v>0</v>
      </c>
      <c r="AS27">
        <f ca="1"/>
        <v>0</v>
      </c>
      <c r="AT27">
        <f ca="1"/>
        <v>0</v>
      </c>
      <c r="AU27">
        <f ca="1"/>
        <v>0</v>
      </c>
      <c r="AV27">
        <f ca="1"/>
        <v>0</v>
      </c>
      <c r="AW27">
        <f ca="1"/>
        <v>0</v>
      </c>
      <c r="AX27">
        <f ca="1"/>
        <v>0</v>
      </c>
      <c r="AY27">
        <f ca="1"/>
        <v>0</v>
      </c>
      <c r="AZ27">
        <f ca="1"/>
        <v>0</v>
      </c>
      <c r="BA27">
        <f ca="1"/>
        <v>0</v>
      </c>
      <c r="BB27">
        <f ca="1"/>
        <v>0</v>
      </c>
      <c r="BC27">
        <f ca="1"/>
        <v>0</v>
      </c>
      <c r="BD27">
        <f ca="1"/>
        <v>0</v>
      </c>
      <c r="BE27">
        <f ca="1"/>
        <v>0</v>
      </c>
      <c r="BF27">
        <f ca="1"/>
        <v>0</v>
      </c>
      <c r="BG27">
        <f ca="1"/>
        <v>0</v>
      </c>
      <c r="BH27">
        <f ca="1"/>
        <v>0</v>
      </c>
      <c r="BI27">
        <f ca="1"/>
        <v>0</v>
      </c>
      <c r="BJ27">
        <f ca="1"/>
        <v>0</v>
      </c>
      <c r="BK27">
        <f ca="1"/>
        <v>0</v>
      </c>
      <c r="BL27">
        <f ca="1"/>
        <v>0</v>
      </c>
      <c r="BM27">
        <f ca="1"/>
        <v>0</v>
      </c>
      <c r="BN27">
        <f ca="1"/>
        <v>0</v>
      </c>
      <c r="BO27">
        <f ca="1"/>
        <v>0</v>
      </c>
      <c r="BP27">
        <f ca="1"/>
        <v>0</v>
      </c>
      <c r="BQ27">
        <f ca="1"/>
        <v>0</v>
      </c>
      <c r="BR27">
        <f ca="1"/>
        <v>0</v>
      </c>
      <c r="BS27">
        <f ca="1"/>
        <v>0</v>
      </c>
      <c r="BT27">
        <f ca="1"/>
        <v>0</v>
      </c>
      <c r="BU27">
        <f ca="1"/>
        <v>0</v>
      </c>
      <c r="BV27">
        <f ca="1"/>
        <v>0</v>
      </c>
      <c r="BW27">
        <f ca="1"/>
        <v>0</v>
      </c>
      <c r="BX27">
        <f ca="1"/>
        <v>0</v>
      </c>
      <c r="BY27">
        <f ca="1"/>
        <v>0</v>
      </c>
      <c r="BZ27">
        <f ca="1"/>
        <v>0</v>
      </c>
      <c r="CA27">
        <f ca="1"/>
        <v>0</v>
      </c>
      <c r="CB27">
        <f ca="1"/>
        <v>0</v>
      </c>
      <c r="CC27">
        <f ca="1"/>
        <v>0</v>
      </c>
      <c r="CD27">
        <f ca="1"/>
        <v>0</v>
      </c>
      <c r="CE27">
        <f ca="1"/>
        <v>0</v>
      </c>
      <c r="CF27">
        <f ca="1"/>
        <v>0</v>
      </c>
      <c r="CG27">
        <f ca="1"/>
        <v>0</v>
      </c>
      <c r="CH27">
        <f ca="1"/>
        <v>0</v>
      </c>
      <c r="CI27">
        <f ca="1"/>
        <v>0</v>
      </c>
      <c r="CJ27">
        <f ca="1"/>
        <v>0</v>
      </c>
      <c r="CK27">
        <f ca="1"/>
        <v>0</v>
      </c>
      <c r="CL27">
        <f ca="1"/>
        <v>0</v>
      </c>
      <c r="CM27">
        <f ca="1"/>
        <v>0</v>
      </c>
      <c r="CN27">
        <f ca="1"/>
        <v>0</v>
      </c>
      <c r="CO27">
        <f ca="1"/>
        <v>0</v>
      </c>
      <c r="CP27">
        <f ca="1"/>
        <v>0</v>
      </c>
      <c r="CQ27">
        <f ca="1"/>
        <v>0</v>
      </c>
    </row>
    <row r="28" spans="3:95" x14ac:dyDescent="0.25">
      <c r="C28" cm="1">
        <f t="array" aca="1" ref="C28:CQ28" ca="1">IFERROR(TRANSPOSE(INDEX(_xlfn._xlws.FILTER(INDIRECT("SubcategoriesTable[Subcategory name]"),INDIRECT("SubcategoriesTable[Category name]")=$B28),,)),"No subcategories")</f>
        <v>0</v>
      </c>
      <c r="D28">
        <f ca="1"/>
        <v>0</v>
      </c>
      <c r="E28">
        <f ca="1"/>
        <v>0</v>
      </c>
      <c r="F28">
        <f ca="1"/>
        <v>0</v>
      </c>
      <c r="G28">
        <f ca="1"/>
        <v>0</v>
      </c>
      <c r="H28">
        <f ca="1"/>
        <v>0</v>
      </c>
      <c r="I28">
        <f ca="1"/>
        <v>0</v>
      </c>
      <c r="J28">
        <f ca="1"/>
        <v>0</v>
      </c>
      <c r="K28">
        <f ca="1"/>
        <v>0</v>
      </c>
      <c r="L28">
        <f ca="1"/>
        <v>0</v>
      </c>
      <c r="M28">
        <f ca="1"/>
        <v>0</v>
      </c>
      <c r="N28">
        <f ca="1"/>
        <v>0</v>
      </c>
      <c r="O28">
        <f ca="1"/>
        <v>0</v>
      </c>
      <c r="P28">
        <f ca="1"/>
        <v>0</v>
      </c>
      <c r="Q28">
        <f ca="1"/>
        <v>0</v>
      </c>
      <c r="R28">
        <f ca="1"/>
        <v>0</v>
      </c>
      <c r="S28">
        <f ca="1"/>
        <v>0</v>
      </c>
      <c r="T28">
        <f ca="1"/>
        <v>0</v>
      </c>
      <c r="U28">
        <f ca="1"/>
        <v>0</v>
      </c>
      <c r="V28">
        <f ca="1"/>
        <v>0</v>
      </c>
      <c r="W28">
        <f ca="1"/>
        <v>0</v>
      </c>
      <c r="X28">
        <f ca="1"/>
        <v>0</v>
      </c>
      <c r="Y28">
        <f ca="1"/>
        <v>0</v>
      </c>
      <c r="Z28">
        <f ca="1"/>
        <v>0</v>
      </c>
      <c r="AA28">
        <f ca="1"/>
        <v>0</v>
      </c>
      <c r="AB28">
        <f ca="1"/>
        <v>0</v>
      </c>
      <c r="AC28">
        <f ca="1"/>
        <v>0</v>
      </c>
      <c r="AD28">
        <f ca="1"/>
        <v>0</v>
      </c>
      <c r="AE28">
        <f ca="1"/>
        <v>0</v>
      </c>
      <c r="AF28">
        <f ca="1"/>
        <v>0</v>
      </c>
      <c r="AG28">
        <f ca="1"/>
        <v>0</v>
      </c>
      <c r="AH28">
        <f ca="1"/>
        <v>0</v>
      </c>
      <c r="AI28">
        <f ca="1"/>
        <v>0</v>
      </c>
      <c r="AJ28">
        <f ca="1"/>
        <v>0</v>
      </c>
      <c r="AK28">
        <f ca="1"/>
        <v>0</v>
      </c>
      <c r="AL28">
        <f ca="1"/>
        <v>0</v>
      </c>
      <c r="AM28">
        <f ca="1"/>
        <v>0</v>
      </c>
      <c r="AN28">
        <f ca="1"/>
        <v>0</v>
      </c>
      <c r="AO28">
        <f ca="1"/>
        <v>0</v>
      </c>
      <c r="AP28">
        <f ca="1"/>
        <v>0</v>
      </c>
      <c r="AQ28">
        <f ca="1"/>
        <v>0</v>
      </c>
      <c r="AR28">
        <f ca="1"/>
        <v>0</v>
      </c>
      <c r="AS28">
        <f ca="1"/>
        <v>0</v>
      </c>
      <c r="AT28">
        <f ca="1"/>
        <v>0</v>
      </c>
      <c r="AU28">
        <f ca="1"/>
        <v>0</v>
      </c>
      <c r="AV28">
        <f ca="1"/>
        <v>0</v>
      </c>
      <c r="AW28">
        <f ca="1"/>
        <v>0</v>
      </c>
      <c r="AX28">
        <f ca="1"/>
        <v>0</v>
      </c>
      <c r="AY28">
        <f ca="1"/>
        <v>0</v>
      </c>
      <c r="AZ28">
        <f ca="1"/>
        <v>0</v>
      </c>
      <c r="BA28">
        <f ca="1"/>
        <v>0</v>
      </c>
      <c r="BB28">
        <f ca="1"/>
        <v>0</v>
      </c>
      <c r="BC28">
        <f ca="1"/>
        <v>0</v>
      </c>
      <c r="BD28">
        <f ca="1"/>
        <v>0</v>
      </c>
      <c r="BE28">
        <f ca="1"/>
        <v>0</v>
      </c>
      <c r="BF28">
        <f ca="1"/>
        <v>0</v>
      </c>
      <c r="BG28">
        <f ca="1"/>
        <v>0</v>
      </c>
      <c r="BH28">
        <f ca="1"/>
        <v>0</v>
      </c>
      <c r="BI28">
        <f ca="1"/>
        <v>0</v>
      </c>
      <c r="BJ28">
        <f ca="1"/>
        <v>0</v>
      </c>
      <c r="BK28">
        <f ca="1"/>
        <v>0</v>
      </c>
      <c r="BL28">
        <f ca="1"/>
        <v>0</v>
      </c>
      <c r="BM28">
        <f ca="1"/>
        <v>0</v>
      </c>
      <c r="BN28">
        <f ca="1"/>
        <v>0</v>
      </c>
      <c r="BO28">
        <f ca="1"/>
        <v>0</v>
      </c>
      <c r="BP28">
        <f ca="1"/>
        <v>0</v>
      </c>
      <c r="BQ28">
        <f ca="1"/>
        <v>0</v>
      </c>
      <c r="BR28">
        <f ca="1"/>
        <v>0</v>
      </c>
      <c r="BS28">
        <f ca="1"/>
        <v>0</v>
      </c>
      <c r="BT28">
        <f ca="1"/>
        <v>0</v>
      </c>
      <c r="BU28">
        <f ca="1"/>
        <v>0</v>
      </c>
      <c r="BV28">
        <f ca="1"/>
        <v>0</v>
      </c>
      <c r="BW28">
        <f ca="1"/>
        <v>0</v>
      </c>
      <c r="BX28">
        <f ca="1"/>
        <v>0</v>
      </c>
      <c r="BY28">
        <f ca="1"/>
        <v>0</v>
      </c>
      <c r="BZ28">
        <f ca="1"/>
        <v>0</v>
      </c>
      <c r="CA28">
        <f ca="1"/>
        <v>0</v>
      </c>
      <c r="CB28">
        <f ca="1"/>
        <v>0</v>
      </c>
      <c r="CC28">
        <f ca="1"/>
        <v>0</v>
      </c>
      <c r="CD28">
        <f ca="1"/>
        <v>0</v>
      </c>
      <c r="CE28">
        <f ca="1"/>
        <v>0</v>
      </c>
      <c r="CF28">
        <f ca="1"/>
        <v>0</v>
      </c>
      <c r="CG28">
        <f ca="1"/>
        <v>0</v>
      </c>
      <c r="CH28">
        <f ca="1"/>
        <v>0</v>
      </c>
      <c r="CI28">
        <f ca="1"/>
        <v>0</v>
      </c>
      <c r="CJ28">
        <f ca="1"/>
        <v>0</v>
      </c>
      <c r="CK28">
        <f ca="1"/>
        <v>0</v>
      </c>
      <c r="CL28">
        <f ca="1"/>
        <v>0</v>
      </c>
      <c r="CM28">
        <f ca="1"/>
        <v>0</v>
      </c>
      <c r="CN28">
        <f ca="1"/>
        <v>0</v>
      </c>
      <c r="CO28">
        <f ca="1"/>
        <v>0</v>
      </c>
      <c r="CP28">
        <f ca="1"/>
        <v>0</v>
      </c>
      <c r="CQ28">
        <f ca="1"/>
        <v>0</v>
      </c>
    </row>
    <row r="29" spans="3:95" x14ac:dyDescent="0.25">
      <c r="C29" cm="1">
        <f t="array" aca="1" ref="C29:CQ29" ca="1">IFERROR(TRANSPOSE(INDEX(_xlfn._xlws.FILTER(INDIRECT("SubcategoriesTable[Subcategory name]"),INDIRECT("SubcategoriesTable[Category name]")=$B29),,)),"No subcategories")</f>
        <v>0</v>
      </c>
      <c r="D29">
        <f ca="1"/>
        <v>0</v>
      </c>
      <c r="E29">
        <f ca="1"/>
        <v>0</v>
      </c>
      <c r="F29">
        <f ca="1"/>
        <v>0</v>
      </c>
      <c r="G29">
        <f ca="1"/>
        <v>0</v>
      </c>
      <c r="H29">
        <f ca="1"/>
        <v>0</v>
      </c>
      <c r="I29">
        <f ca="1"/>
        <v>0</v>
      </c>
      <c r="J29">
        <f ca="1"/>
        <v>0</v>
      </c>
      <c r="K29">
        <f ca="1"/>
        <v>0</v>
      </c>
      <c r="L29">
        <f ca="1"/>
        <v>0</v>
      </c>
      <c r="M29">
        <f ca="1"/>
        <v>0</v>
      </c>
      <c r="N29">
        <f ca="1"/>
        <v>0</v>
      </c>
      <c r="O29">
        <f ca="1"/>
        <v>0</v>
      </c>
      <c r="P29">
        <f ca="1"/>
        <v>0</v>
      </c>
      <c r="Q29">
        <f ca="1"/>
        <v>0</v>
      </c>
      <c r="R29">
        <f ca="1"/>
        <v>0</v>
      </c>
      <c r="S29">
        <f ca="1"/>
        <v>0</v>
      </c>
      <c r="T29">
        <f ca="1"/>
        <v>0</v>
      </c>
      <c r="U29">
        <f ca="1"/>
        <v>0</v>
      </c>
      <c r="V29">
        <f ca="1"/>
        <v>0</v>
      </c>
      <c r="W29">
        <f ca="1"/>
        <v>0</v>
      </c>
      <c r="X29">
        <f ca="1"/>
        <v>0</v>
      </c>
      <c r="Y29">
        <f ca="1"/>
        <v>0</v>
      </c>
      <c r="Z29">
        <f ca="1"/>
        <v>0</v>
      </c>
      <c r="AA29">
        <f ca="1"/>
        <v>0</v>
      </c>
      <c r="AB29">
        <f ca="1"/>
        <v>0</v>
      </c>
      <c r="AC29">
        <f ca="1"/>
        <v>0</v>
      </c>
      <c r="AD29">
        <f ca="1"/>
        <v>0</v>
      </c>
      <c r="AE29">
        <f ca="1"/>
        <v>0</v>
      </c>
      <c r="AF29">
        <f ca="1"/>
        <v>0</v>
      </c>
      <c r="AG29">
        <f ca="1"/>
        <v>0</v>
      </c>
      <c r="AH29">
        <f ca="1"/>
        <v>0</v>
      </c>
      <c r="AI29">
        <f ca="1"/>
        <v>0</v>
      </c>
      <c r="AJ29">
        <f ca="1"/>
        <v>0</v>
      </c>
      <c r="AK29">
        <f ca="1"/>
        <v>0</v>
      </c>
      <c r="AL29">
        <f ca="1"/>
        <v>0</v>
      </c>
      <c r="AM29">
        <f ca="1"/>
        <v>0</v>
      </c>
      <c r="AN29">
        <f ca="1"/>
        <v>0</v>
      </c>
      <c r="AO29">
        <f ca="1"/>
        <v>0</v>
      </c>
      <c r="AP29">
        <f ca="1"/>
        <v>0</v>
      </c>
      <c r="AQ29">
        <f ca="1"/>
        <v>0</v>
      </c>
      <c r="AR29">
        <f ca="1"/>
        <v>0</v>
      </c>
      <c r="AS29">
        <f ca="1"/>
        <v>0</v>
      </c>
      <c r="AT29">
        <f ca="1"/>
        <v>0</v>
      </c>
      <c r="AU29">
        <f ca="1"/>
        <v>0</v>
      </c>
      <c r="AV29">
        <f ca="1"/>
        <v>0</v>
      </c>
      <c r="AW29">
        <f ca="1"/>
        <v>0</v>
      </c>
      <c r="AX29">
        <f ca="1"/>
        <v>0</v>
      </c>
      <c r="AY29">
        <f ca="1"/>
        <v>0</v>
      </c>
      <c r="AZ29">
        <f ca="1"/>
        <v>0</v>
      </c>
      <c r="BA29">
        <f ca="1"/>
        <v>0</v>
      </c>
      <c r="BB29">
        <f ca="1"/>
        <v>0</v>
      </c>
      <c r="BC29">
        <f ca="1"/>
        <v>0</v>
      </c>
      <c r="BD29">
        <f ca="1"/>
        <v>0</v>
      </c>
      <c r="BE29">
        <f ca="1"/>
        <v>0</v>
      </c>
      <c r="BF29">
        <f ca="1"/>
        <v>0</v>
      </c>
      <c r="BG29">
        <f ca="1"/>
        <v>0</v>
      </c>
      <c r="BH29">
        <f ca="1"/>
        <v>0</v>
      </c>
      <c r="BI29">
        <f ca="1"/>
        <v>0</v>
      </c>
      <c r="BJ29">
        <f ca="1"/>
        <v>0</v>
      </c>
      <c r="BK29">
        <f ca="1"/>
        <v>0</v>
      </c>
      <c r="BL29">
        <f ca="1"/>
        <v>0</v>
      </c>
      <c r="BM29">
        <f ca="1"/>
        <v>0</v>
      </c>
      <c r="BN29">
        <f ca="1"/>
        <v>0</v>
      </c>
      <c r="BO29">
        <f ca="1"/>
        <v>0</v>
      </c>
      <c r="BP29">
        <f ca="1"/>
        <v>0</v>
      </c>
      <c r="BQ29">
        <f ca="1"/>
        <v>0</v>
      </c>
      <c r="BR29">
        <f ca="1"/>
        <v>0</v>
      </c>
      <c r="BS29">
        <f ca="1"/>
        <v>0</v>
      </c>
      <c r="BT29">
        <f ca="1"/>
        <v>0</v>
      </c>
      <c r="BU29">
        <f ca="1"/>
        <v>0</v>
      </c>
      <c r="BV29">
        <f ca="1"/>
        <v>0</v>
      </c>
      <c r="BW29">
        <f ca="1"/>
        <v>0</v>
      </c>
      <c r="BX29">
        <f ca="1"/>
        <v>0</v>
      </c>
      <c r="BY29">
        <f ca="1"/>
        <v>0</v>
      </c>
      <c r="BZ29">
        <f ca="1"/>
        <v>0</v>
      </c>
      <c r="CA29">
        <f ca="1"/>
        <v>0</v>
      </c>
      <c r="CB29">
        <f ca="1"/>
        <v>0</v>
      </c>
      <c r="CC29">
        <f ca="1"/>
        <v>0</v>
      </c>
      <c r="CD29">
        <f ca="1"/>
        <v>0</v>
      </c>
      <c r="CE29">
        <f ca="1"/>
        <v>0</v>
      </c>
      <c r="CF29">
        <f ca="1"/>
        <v>0</v>
      </c>
      <c r="CG29">
        <f ca="1"/>
        <v>0</v>
      </c>
      <c r="CH29">
        <f ca="1"/>
        <v>0</v>
      </c>
      <c r="CI29">
        <f ca="1"/>
        <v>0</v>
      </c>
      <c r="CJ29">
        <f ca="1"/>
        <v>0</v>
      </c>
      <c r="CK29">
        <f ca="1"/>
        <v>0</v>
      </c>
      <c r="CL29">
        <f ca="1"/>
        <v>0</v>
      </c>
      <c r="CM29">
        <f ca="1"/>
        <v>0</v>
      </c>
      <c r="CN29">
        <f ca="1"/>
        <v>0</v>
      </c>
      <c r="CO29">
        <f ca="1"/>
        <v>0</v>
      </c>
      <c r="CP29">
        <f ca="1"/>
        <v>0</v>
      </c>
      <c r="CQ29">
        <f ca="1"/>
        <v>0</v>
      </c>
    </row>
    <row r="30" spans="3:95" x14ac:dyDescent="0.25">
      <c r="C30" cm="1">
        <f t="array" aca="1" ref="C30:CQ30" ca="1">IFERROR(TRANSPOSE(INDEX(_xlfn._xlws.FILTER(INDIRECT("SubcategoriesTable[Subcategory name]"),INDIRECT("SubcategoriesTable[Category name]")=$B30),,)),"No subcategories")</f>
        <v>0</v>
      </c>
      <c r="D30">
        <f ca="1"/>
        <v>0</v>
      </c>
      <c r="E30">
        <f ca="1"/>
        <v>0</v>
      </c>
      <c r="F30">
        <f ca="1"/>
        <v>0</v>
      </c>
      <c r="G30">
        <f ca="1"/>
        <v>0</v>
      </c>
      <c r="H30">
        <f ca="1"/>
        <v>0</v>
      </c>
      <c r="I30">
        <f ca="1"/>
        <v>0</v>
      </c>
      <c r="J30">
        <f ca="1"/>
        <v>0</v>
      </c>
      <c r="K30">
        <f ca="1"/>
        <v>0</v>
      </c>
      <c r="L30">
        <f ca="1"/>
        <v>0</v>
      </c>
      <c r="M30">
        <f ca="1"/>
        <v>0</v>
      </c>
      <c r="N30">
        <f ca="1"/>
        <v>0</v>
      </c>
      <c r="O30">
        <f ca="1"/>
        <v>0</v>
      </c>
      <c r="P30">
        <f ca="1"/>
        <v>0</v>
      </c>
      <c r="Q30">
        <f ca="1"/>
        <v>0</v>
      </c>
      <c r="R30">
        <f ca="1"/>
        <v>0</v>
      </c>
      <c r="S30">
        <f ca="1"/>
        <v>0</v>
      </c>
      <c r="T30">
        <f ca="1"/>
        <v>0</v>
      </c>
      <c r="U30">
        <f ca="1"/>
        <v>0</v>
      </c>
      <c r="V30">
        <f ca="1"/>
        <v>0</v>
      </c>
      <c r="W30">
        <f ca="1"/>
        <v>0</v>
      </c>
      <c r="X30">
        <f ca="1"/>
        <v>0</v>
      </c>
      <c r="Y30">
        <f ca="1"/>
        <v>0</v>
      </c>
      <c r="Z30">
        <f ca="1"/>
        <v>0</v>
      </c>
      <c r="AA30">
        <f ca="1"/>
        <v>0</v>
      </c>
      <c r="AB30">
        <f ca="1"/>
        <v>0</v>
      </c>
      <c r="AC30">
        <f ca="1"/>
        <v>0</v>
      </c>
      <c r="AD30">
        <f ca="1"/>
        <v>0</v>
      </c>
      <c r="AE30">
        <f ca="1"/>
        <v>0</v>
      </c>
      <c r="AF30">
        <f ca="1"/>
        <v>0</v>
      </c>
      <c r="AG30">
        <f ca="1"/>
        <v>0</v>
      </c>
      <c r="AH30">
        <f ca="1"/>
        <v>0</v>
      </c>
      <c r="AI30">
        <f ca="1"/>
        <v>0</v>
      </c>
      <c r="AJ30">
        <f ca="1"/>
        <v>0</v>
      </c>
      <c r="AK30">
        <f ca="1"/>
        <v>0</v>
      </c>
      <c r="AL30">
        <f ca="1"/>
        <v>0</v>
      </c>
      <c r="AM30">
        <f ca="1"/>
        <v>0</v>
      </c>
      <c r="AN30">
        <f ca="1"/>
        <v>0</v>
      </c>
      <c r="AO30">
        <f ca="1"/>
        <v>0</v>
      </c>
      <c r="AP30">
        <f ca="1"/>
        <v>0</v>
      </c>
      <c r="AQ30">
        <f ca="1"/>
        <v>0</v>
      </c>
      <c r="AR30">
        <f ca="1"/>
        <v>0</v>
      </c>
      <c r="AS30">
        <f ca="1"/>
        <v>0</v>
      </c>
      <c r="AT30">
        <f ca="1"/>
        <v>0</v>
      </c>
      <c r="AU30">
        <f ca="1"/>
        <v>0</v>
      </c>
      <c r="AV30">
        <f ca="1"/>
        <v>0</v>
      </c>
      <c r="AW30">
        <f ca="1"/>
        <v>0</v>
      </c>
      <c r="AX30">
        <f ca="1"/>
        <v>0</v>
      </c>
      <c r="AY30">
        <f ca="1"/>
        <v>0</v>
      </c>
      <c r="AZ30">
        <f ca="1"/>
        <v>0</v>
      </c>
      <c r="BA30">
        <f ca="1"/>
        <v>0</v>
      </c>
      <c r="BB30">
        <f ca="1"/>
        <v>0</v>
      </c>
      <c r="BC30">
        <f ca="1"/>
        <v>0</v>
      </c>
      <c r="BD30">
        <f ca="1"/>
        <v>0</v>
      </c>
      <c r="BE30">
        <f ca="1"/>
        <v>0</v>
      </c>
      <c r="BF30">
        <f ca="1"/>
        <v>0</v>
      </c>
      <c r="BG30">
        <f ca="1"/>
        <v>0</v>
      </c>
      <c r="BH30">
        <f ca="1"/>
        <v>0</v>
      </c>
      <c r="BI30">
        <f ca="1"/>
        <v>0</v>
      </c>
      <c r="BJ30">
        <f ca="1"/>
        <v>0</v>
      </c>
      <c r="BK30">
        <f ca="1"/>
        <v>0</v>
      </c>
      <c r="BL30">
        <f ca="1"/>
        <v>0</v>
      </c>
      <c r="BM30">
        <f ca="1"/>
        <v>0</v>
      </c>
      <c r="BN30">
        <f ca="1"/>
        <v>0</v>
      </c>
      <c r="BO30">
        <f ca="1"/>
        <v>0</v>
      </c>
      <c r="BP30">
        <f ca="1"/>
        <v>0</v>
      </c>
      <c r="BQ30">
        <f ca="1"/>
        <v>0</v>
      </c>
      <c r="BR30">
        <f ca="1"/>
        <v>0</v>
      </c>
      <c r="BS30">
        <f ca="1"/>
        <v>0</v>
      </c>
      <c r="BT30">
        <f ca="1"/>
        <v>0</v>
      </c>
      <c r="BU30">
        <f ca="1"/>
        <v>0</v>
      </c>
      <c r="BV30">
        <f ca="1"/>
        <v>0</v>
      </c>
      <c r="BW30">
        <f ca="1"/>
        <v>0</v>
      </c>
      <c r="BX30">
        <f ca="1"/>
        <v>0</v>
      </c>
      <c r="BY30">
        <f ca="1"/>
        <v>0</v>
      </c>
      <c r="BZ30">
        <f ca="1"/>
        <v>0</v>
      </c>
      <c r="CA30">
        <f ca="1"/>
        <v>0</v>
      </c>
      <c r="CB30">
        <f ca="1"/>
        <v>0</v>
      </c>
      <c r="CC30">
        <f ca="1"/>
        <v>0</v>
      </c>
      <c r="CD30">
        <f ca="1"/>
        <v>0</v>
      </c>
      <c r="CE30">
        <f ca="1"/>
        <v>0</v>
      </c>
      <c r="CF30">
        <f ca="1"/>
        <v>0</v>
      </c>
      <c r="CG30">
        <f ca="1"/>
        <v>0</v>
      </c>
      <c r="CH30">
        <f ca="1"/>
        <v>0</v>
      </c>
      <c r="CI30">
        <f ca="1"/>
        <v>0</v>
      </c>
      <c r="CJ30">
        <f ca="1"/>
        <v>0</v>
      </c>
      <c r="CK30">
        <f ca="1"/>
        <v>0</v>
      </c>
      <c r="CL30">
        <f ca="1"/>
        <v>0</v>
      </c>
      <c r="CM30">
        <f ca="1"/>
        <v>0</v>
      </c>
      <c r="CN30">
        <f ca="1"/>
        <v>0</v>
      </c>
      <c r="CO30">
        <f ca="1"/>
        <v>0</v>
      </c>
      <c r="CP30">
        <f ca="1"/>
        <v>0</v>
      </c>
      <c r="CQ30">
        <f ca="1"/>
        <v>0</v>
      </c>
    </row>
    <row r="31" spans="3:95" x14ac:dyDescent="0.25">
      <c r="C31" cm="1">
        <f t="array" aca="1" ref="C31:CQ31" ca="1">IFERROR(TRANSPOSE(INDEX(_xlfn._xlws.FILTER(INDIRECT("SubcategoriesTable[Subcategory name]"),INDIRECT("SubcategoriesTable[Category name]")=$B31),,)),"No subcategories")</f>
        <v>0</v>
      </c>
      <c r="D31">
        <f ca="1"/>
        <v>0</v>
      </c>
      <c r="E31">
        <f ca="1"/>
        <v>0</v>
      </c>
      <c r="F31">
        <f ca="1"/>
        <v>0</v>
      </c>
      <c r="G31">
        <f ca="1"/>
        <v>0</v>
      </c>
      <c r="H31">
        <f ca="1"/>
        <v>0</v>
      </c>
      <c r="I31">
        <f ca="1"/>
        <v>0</v>
      </c>
      <c r="J31">
        <f ca="1"/>
        <v>0</v>
      </c>
      <c r="K31">
        <f ca="1"/>
        <v>0</v>
      </c>
      <c r="L31">
        <f ca="1"/>
        <v>0</v>
      </c>
      <c r="M31">
        <f ca="1"/>
        <v>0</v>
      </c>
      <c r="N31">
        <f ca="1"/>
        <v>0</v>
      </c>
      <c r="O31">
        <f ca="1"/>
        <v>0</v>
      </c>
      <c r="P31">
        <f ca="1"/>
        <v>0</v>
      </c>
      <c r="Q31">
        <f ca="1"/>
        <v>0</v>
      </c>
      <c r="R31">
        <f ca="1"/>
        <v>0</v>
      </c>
      <c r="S31">
        <f ca="1"/>
        <v>0</v>
      </c>
      <c r="T31">
        <f ca="1"/>
        <v>0</v>
      </c>
      <c r="U31">
        <f ca="1"/>
        <v>0</v>
      </c>
      <c r="V31">
        <f ca="1"/>
        <v>0</v>
      </c>
      <c r="W31">
        <f ca="1"/>
        <v>0</v>
      </c>
      <c r="X31">
        <f ca="1"/>
        <v>0</v>
      </c>
      <c r="Y31">
        <f ca="1"/>
        <v>0</v>
      </c>
      <c r="Z31">
        <f ca="1"/>
        <v>0</v>
      </c>
      <c r="AA31">
        <f ca="1"/>
        <v>0</v>
      </c>
      <c r="AB31">
        <f ca="1"/>
        <v>0</v>
      </c>
      <c r="AC31">
        <f ca="1"/>
        <v>0</v>
      </c>
      <c r="AD31">
        <f ca="1"/>
        <v>0</v>
      </c>
      <c r="AE31">
        <f ca="1"/>
        <v>0</v>
      </c>
      <c r="AF31">
        <f ca="1"/>
        <v>0</v>
      </c>
      <c r="AG31">
        <f ca="1"/>
        <v>0</v>
      </c>
      <c r="AH31">
        <f ca="1"/>
        <v>0</v>
      </c>
      <c r="AI31">
        <f ca="1"/>
        <v>0</v>
      </c>
      <c r="AJ31">
        <f ca="1"/>
        <v>0</v>
      </c>
      <c r="AK31">
        <f ca="1"/>
        <v>0</v>
      </c>
      <c r="AL31">
        <f ca="1"/>
        <v>0</v>
      </c>
      <c r="AM31">
        <f ca="1"/>
        <v>0</v>
      </c>
      <c r="AN31">
        <f ca="1"/>
        <v>0</v>
      </c>
      <c r="AO31">
        <f ca="1"/>
        <v>0</v>
      </c>
      <c r="AP31">
        <f ca="1"/>
        <v>0</v>
      </c>
      <c r="AQ31">
        <f ca="1"/>
        <v>0</v>
      </c>
      <c r="AR31">
        <f ca="1"/>
        <v>0</v>
      </c>
      <c r="AS31">
        <f ca="1"/>
        <v>0</v>
      </c>
      <c r="AT31">
        <f ca="1"/>
        <v>0</v>
      </c>
      <c r="AU31">
        <f ca="1"/>
        <v>0</v>
      </c>
      <c r="AV31">
        <f ca="1"/>
        <v>0</v>
      </c>
      <c r="AW31">
        <f ca="1"/>
        <v>0</v>
      </c>
      <c r="AX31">
        <f ca="1"/>
        <v>0</v>
      </c>
      <c r="AY31">
        <f ca="1"/>
        <v>0</v>
      </c>
      <c r="AZ31">
        <f ca="1"/>
        <v>0</v>
      </c>
      <c r="BA31">
        <f ca="1"/>
        <v>0</v>
      </c>
      <c r="BB31">
        <f ca="1"/>
        <v>0</v>
      </c>
      <c r="BC31">
        <f ca="1"/>
        <v>0</v>
      </c>
      <c r="BD31">
        <f ca="1"/>
        <v>0</v>
      </c>
      <c r="BE31">
        <f ca="1"/>
        <v>0</v>
      </c>
      <c r="BF31">
        <f ca="1"/>
        <v>0</v>
      </c>
      <c r="BG31">
        <f ca="1"/>
        <v>0</v>
      </c>
      <c r="BH31">
        <f ca="1"/>
        <v>0</v>
      </c>
      <c r="BI31">
        <f ca="1"/>
        <v>0</v>
      </c>
      <c r="BJ31">
        <f ca="1"/>
        <v>0</v>
      </c>
      <c r="BK31">
        <f ca="1"/>
        <v>0</v>
      </c>
      <c r="BL31">
        <f ca="1"/>
        <v>0</v>
      </c>
      <c r="BM31">
        <f ca="1"/>
        <v>0</v>
      </c>
      <c r="BN31">
        <f ca="1"/>
        <v>0</v>
      </c>
      <c r="BO31">
        <f ca="1"/>
        <v>0</v>
      </c>
      <c r="BP31">
        <f ca="1"/>
        <v>0</v>
      </c>
      <c r="BQ31">
        <f ca="1"/>
        <v>0</v>
      </c>
      <c r="BR31">
        <f ca="1"/>
        <v>0</v>
      </c>
      <c r="BS31">
        <f ca="1"/>
        <v>0</v>
      </c>
      <c r="BT31">
        <f ca="1"/>
        <v>0</v>
      </c>
      <c r="BU31">
        <f ca="1"/>
        <v>0</v>
      </c>
      <c r="BV31">
        <f ca="1"/>
        <v>0</v>
      </c>
      <c r="BW31">
        <f ca="1"/>
        <v>0</v>
      </c>
      <c r="BX31">
        <f ca="1"/>
        <v>0</v>
      </c>
      <c r="BY31">
        <f ca="1"/>
        <v>0</v>
      </c>
      <c r="BZ31">
        <f ca="1"/>
        <v>0</v>
      </c>
      <c r="CA31">
        <f ca="1"/>
        <v>0</v>
      </c>
      <c r="CB31">
        <f ca="1"/>
        <v>0</v>
      </c>
      <c r="CC31">
        <f ca="1"/>
        <v>0</v>
      </c>
      <c r="CD31">
        <f ca="1"/>
        <v>0</v>
      </c>
      <c r="CE31">
        <f ca="1"/>
        <v>0</v>
      </c>
      <c r="CF31">
        <f ca="1"/>
        <v>0</v>
      </c>
      <c r="CG31">
        <f ca="1"/>
        <v>0</v>
      </c>
      <c r="CH31">
        <f ca="1"/>
        <v>0</v>
      </c>
      <c r="CI31">
        <f ca="1"/>
        <v>0</v>
      </c>
      <c r="CJ31">
        <f ca="1"/>
        <v>0</v>
      </c>
      <c r="CK31">
        <f ca="1"/>
        <v>0</v>
      </c>
      <c r="CL31">
        <f ca="1"/>
        <v>0</v>
      </c>
      <c r="CM31">
        <f ca="1"/>
        <v>0</v>
      </c>
      <c r="CN31">
        <f ca="1"/>
        <v>0</v>
      </c>
      <c r="CO31">
        <f ca="1"/>
        <v>0</v>
      </c>
      <c r="CP31">
        <f ca="1"/>
        <v>0</v>
      </c>
      <c r="CQ31">
        <f ca="1"/>
        <v>0</v>
      </c>
    </row>
    <row r="32" spans="3:95" x14ac:dyDescent="0.25">
      <c r="C32" cm="1">
        <f t="array" aca="1" ref="C32:CQ32" ca="1">IFERROR(TRANSPOSE(INDEX(_xlfn._xlws.FILTER(INDIRECT("SubcategoriesTable[Subcategory name]"),INDIRECT("SubcategoriesTable[Category name]")=$B32),,)),"No subcategories")</f>
        <v>0</v>
      </c>
      <c r="D32">
        <f ca="1"/>
        <v>0</v>
      </c>
      <c r="E32">
        <f ca="1"/>
        <v>0</v>
      </c>
      <c r="F32">
        <f ca="1"/>
        <v>0</v>
      </c>
      <c r="G32">
        <f ca="1"/>
        <v>0</v>
      </c>
      <c r="H32">
        <f ca="1"/>
        <v>0</v>
      </c>
      <c r="I32">
        <f ca="1"/>
        <v>0</v>
      </c>
      <c r="J32">
        <f ca="1"/>
        <v>0</v>
      </c>
      <c r="K32">
        <f ca="1"/>
        <v>0</v>
      </c>
      <c r="L32">
        <f ca="1"/>
        <v>0</v>
      </c>
      <c r="M32">
        <f ca="1"/>
        <v>0</v>
      </c>
      <c r="N32">
        <f ca="1"/>
        <v>0</v>
      </c>
      <c r="O32">
        <f ca="1"/>
        <v>0</v>
      </c>
      <c r="P32">
        <f ca="1"/>
        <v>0</v>
      </c>
      <c r="Q32">
        <f ca="1"/>
        <v>0</v>
      </c>
      <c r="R32">
        <f ca="1"/>
        <v>0</v>
      </c>
      <c r="S32">
        <f ca="1"/>
        <v>0</v>
      </c>
      <c r="T32">
        <f ca="1"/>
        <v>0</v>
      </c>
      <c r="U32">
        <f ca="1"/>
        <v>0</v>
      </c>
      <c r="V32">
        <f ca="1"/>
        <v>0</v>
      </c>
      <c r="W32">
        <f ca="1"/>
        <v>0</v>
      </c>
      <c r="X32">
        <f ca="1"/>
        <v>0</v>
      </c>
      <c r="Y32">
        <f ca="1"/>
        <v>0</v>
      </c>
      <c r="Z32">
        <f ca="1"/>
        <v>0</v>
      </c>
      <c r="AA32">
        <f ca="1"/>
        <v>0</v>
      </c>
      <c r="AB32">
        <f ca="1"/>
        <v>0</v>
      </c>
      <c r="AC32">
        <f ca="1"/>
        <v>0</v>
      </c>
      <c r="AD32">
        <f ca="1"/>
        <v>0</v>
      </c>
      <c r="AE32">
        <f ca="1"/>
        <v>0</v>
      </c>
      <c r="AF32">
        <f ca="1"/>
        <v>0</v>
      </c>
      <c r="AG32">
        <f ca="1"/>
        <v>0</v>
      </c>
      <c r="AH32">
        <f ca="1"/>
        <v>0</v>
      </c>
      <c r="AI32">
        <f ca="1"/>
        <v>0</v>
      </c>
      <c r="AJ32">
        <f ca="1"/>
        <v>0</v>
      </c>
      <c r="AK32">
        <f ca="1"/>
        <v>0</v>
      </c>
      <c r="AL32">
        <f ca="1"/>
        <v>0</v>
      </c>
      <c r="AM32">
        <f ca="1"/>
        <v>0</v>
      </c>
      <c r="AN32">
        <f ca="1"/>
        <v>0</v>
      </c>
      <c r="AO32">
        <f ca="1"/>
        <v>0</v>
      </c>
      <c r="AP32">
        <f ca="1"/>
        <v>0</v>
      </c>
      <c r="AQ32">
        <f ca="1"/>
        <v>0</v>
      </c>
      <c r="AR32">
        <f ca="1"/>
        <v>0</v>
      </c>
      <c r="AS32">
        <f ca="1"/>
        <v>0</v>
      </c>
      <c r="AT32">
        <f ca="1"/>
        <v>0</v>
      </c>
      <c r="AU32">
        <f ca="1"/>
        <v>0</v>
      </c>
      <c r="AV32">
        <f ca="1"/>
        <v>0</v>
      </c>
      <c r="AW32">
        <f ca="1"/>
        <v>0</v>
      </c>
      <c r="AX32">
        <f ca="1"/>
        <v>0</v>
      </c>
      <c r="AY32">
        <f ca="1"/>
        <v>0</v>
      </c>
      <c r="AZ32">
        <f ca="1"/>
        <v>0</v>
      </c>
      <c r="BA32">
        <f ca="1"/>
        <v>0</v>
      </c>
      <c r="BB32">
        <f ca="1"/>
        <v>0</v>
      </c>
      <c r="BC32">
        <f ca="1"/>
        <v>0</v>
      </c>
      <c r="BD32">
        <f ca="1"/>
        <v>0</v>
      </c>
      <c r="BE32">
        <f ca="1"/>
        <v>0</v>
      </c>
      <c r="BF32">
        <f ca="1"/>
        <v>0</v>
      </c>
      <c r="BG32">
        <f ca="1"/>
        <v>0</v>
      </c>
      <c r="BH32">
        <f ca="1"/>
        <v>0</v>
      </c>
      <c r="BI32">
        <f ca="1"/>
        <v>0</v>
      </c>
      <c r="BJ32">
        <f ca="1"/>
        <v>0</v>
      </c>
      <c r="BK32">
        <f ca="1"/>
        <v>0</v>
      </c>
      <c r="BL32">
        <f ca="1"/>
        <v>0</v>
      </c>
      <c r="BM32">
        <f ca="1"/>
        <v>0</v>
      </c>
      <c r="BN32">
        <f ca="1"/>
        <v>0</v>
      </c>
      <c r="BO32">
        <f ca="1"/>
        <v>0</v>
      </c>
      <c r="BP32">
        <f ca="1"/>
        <v>0</v>
      </c>
      <c r="BQ32">
        <f ca="1"/>
        <v>0</v>
      </c>
      <c r="BR32">
        <f ca="1"/>
        <v>0</v>
      </c>
      <c r="BS32">
        <f ca="1"/>
        <v>0</v>
      </c>
      <c r="BT32">
        <f ca="1"/>
        <v>0</v>
      </c>
      <c r="BU32">
        <f ca="1"/>
        <v>0</v>
      </c>
      <c r="BV32">
        <f ca="1"/>
        <v>0</v>
      </c>
      <c r="BW32">
        <f ca="1"/>
        <v>0</v>
      </c>
      <c r="BX32">
        <f ca="1"/>
        <v>0</v>
      </c>
      <c r="BY32">
        <f ca="1"/>
        <v>0</v>
      </c>
      <c r="BZ32">
        <f ca="1"/>
        <v>0</v>
      </c>
      <c r="CA32">
        <f ca="1"/>
        <v>0</v>
      </c>
      <c r="CB32">
        <f ca="1"/>
        <v>0</v>
      </c>
      <c r="CC32">
        <f ca="1"/>
        <v>0</v>
      </c>
      <c r="CD32">
        <f ca="1"/>
        <v>0</v>
      </c>
      <c r="CE32">
        <f ca="1"/>
        <v>0</v>
      </c>
      <c r="CF32">
        <f ca="1"/>
        <v>0</v>
      </c>
      <c r="CG32">
        <f ca="1"/>
        <v>0</v>
      </c>
      <c r="CH32">
        <f ca="1"/>
        <v>0</v>
      </c>
      <c r="CI32">
        <f ca="1"/>
        <v>0</v>
      </c>
      <c r="CJ32">
        <f ca="1"/>
        <v>0</v>
      </c>
      <c r="CK32">
        <f ca="1"/>
        <v>0</v>
      </c>
      <c r="CL32">
        <f ca="1"/>
        <v>0</v>
      </c>
      <c r="CM32">
        <f ca="1"/>
        <v>0</v>
      </c>
      <c r="CN32">
        <f ca="1"/>
        <v>0</v>
      </c>
      <c r="CO32">
        <f ca="1"/>
        <v>0</v>
      </c>
      <c r="CP32">
        <f ca="1"/>
        <v>0</v>
      </c>
      <c r="CQ32">
        <f ca="1"/>
        <v>0</v>
      </c>
    </row>
    <row r="33" spans="3:95" x14ac:dyDescent="0.25">
      <c r="C33" cm="1">
        <f t="array" aca="1" ref="C33:CQ33" ca="1">IFERROR(TRANSPOSE(INDEX(_xlfn._xlws.FILTER(INDIRECT("SubcategoriesTable[Subcategory name]"),INDIRECT("SubcategoriesTable[Category name]")=$B33),,)),"No subcategories")</f>
        <v>0</v>
      </c>
      <c r="D33">
        <f ca="1"/>
        <v>0</v>
      </c>
      <c r="E33">
        <f ca="1"/>
        <v>0</v>
      </c>
      <c r="F33">
        <f ca="1"/>
        <v>0</v>
      </c>
      <c r="G33">
        <f ca="1"/>
        <v>0</v>
      </c>
      <c r="H33">
        <f ca="1"/>
        <v>0</v>
      </c>
      <c r="I33">
        <f ca="1"/>
        <v>0</v>
      </c>
      <c r="J33">
        <f ca="1"/>
        <v>0</v>
      </c>
      <c r="K33">
        <f ca="1"/>
        <v>0</v>
      </c>
      <c r="L33">
        <f ca="1"/>
        <v>0</v>
      </c>
      <c r="M33">
        <f ca="1"/>
        <v>0</v>
      </c>
      <c r="N33">
        <f ca="1"/>
        <v>0</v>
      </c>
      <c r="O33">
        <f ca="1"/>
        <v>0</v>
      </c>
      <c r="P33">
        <f ca="1"/>
        <v>0</v>
      </c>
      <c r="Q33">
        <f ca="1"/>
        <v>0</v>
      </c>
      <c r="R33">
        <f ca="1"/>
        <v>0</v>
      </c>
      <c r="S33">
        <f ca="1"/>
        <v>0</v>
      </c>
      <c r="T33">
        <f ca="1"/>
        <v>0</v>
      </c>
      <c r="U33">
        <f ca="1"/>
        <v>0</v>
      </c>
      <c r="V33">
        <f ca="1"/>
        <v>0</v>
      </c>
      <c r="W33">
        <f ca="1"/>
        <v>0</v>
      </c>
      <c r="X33">
        <f ca="1"/>
        <v>0</v>
      </c>
      <c r="Y33">
        <f ca="1"/>
        <v>0</v>
      </c>
      <c r="Z33">
        <f ca="1"/>
        <v>0</v>
      </c>
      <c r="AA33">
        <f ca="1"/>
        <v>0</v>
      </c>
      <c r="AB33">
        <f ca="1"/>
        <v>0</v>
      </c>
      <c r="AC33">
        <f ca="1"/>
        <v>0</v>
      </c>
      <c r="AD33">
        <f ca="1"/>
        <v>0</v>
      </c>
      <c r="AE33">
        <f ca="1"/>
        <v>0</v>
      </c>
      <c r="AF33">
        <f ca="1"/>
        <v>0</v>
      </c>
      <c r="AG33">
        <f ca="1"/>
        <v>0</v>
      </c>
      <c r="AH33">
        <f ca="1"/>
        <v>0</v>
      </c>
      <c r="AI33">
        <f ca="1"/>
        <v>0</v>
      </c>
      <c r="AJ33">
        <f ca="1"/>
        <v>0</v>
      </c>
      <c r="AK33">
        <f ca="1"/>
        <v>0</v>
      </c>
      <c r="AL33">
        <f ca="1"/>
        <v>0</v>
      </c>
      <c r="AM33">
        <f ca="1"/>
        <v>0</v>
      </c>
      <c r="AN33">
        <f ca="1"/>
        <v>0</v>
      </c>
      <c r="AO33">
        <f ca="1"/>
        <v>0</v>
      </c>
      <c r="AP33">
        <f ca="1"/>
        <v>0</v>
      </c>
      <c r="AQ33">
        <f ca="1"/>
        <v>0</v>
      </c>
      <c r="AR33">
        <f ca="1"/>
        <v>0</v>
      </c>
      <c r="AS33">
        <f ca="1"/>
        <v>0</v>
      </c>
      <c r="AT33">
        <f ca="1"/>
        <v>0</v>
      </c>
      <c r="AU33">
        <f ca="1"/>
        <v>0</v>
      </c>
      <c r="AV33">
        <f ca="1"/>
        <v>0</v>
      </c>
      <c r="AW33">
        <f ca="1"/>
        <v>0</v>
      </c>
      <c r="AX33">
        <f ca="1"/>
        <v>0</v>
      </c>
      <c r="AY33">
        <f ca="1"/>
        <v>0</v>
      </c>
      <c r="AZ33">
        <f ca="1"/>
        <v>0</v>
      </c>
      <c r="BA33">
        <f ca="1"/>
        <v>0</v>
      </c>
      <c r="BB33">
        <f ca="1"/>
        <v>0</v>
      </c>
      <c r="BC33">
        <f ca="1"/>
        <v>0</v>
      </c>
      <c r="BD33">
        <f ca="1"/>
        <v>0</v>
      </c>
      <c r="BE33">
        <f ca="1"/>
        <v>0</v>
      </c>
      <c r="BF33">
        <f ca="1"/>
        <v>0</v>
      </c>
      <c r="BG33">
        <f ca="1"/>
        <v>0</v>
      </c>
      <c r="BH33">
        <f ca="1"/>
        <v>0</v>
      </c>
      <c r="BI33">
        <f ca="1"/>
        <v>0</v>
      </c>
      <c r="BJ33">
        <f ca="1"/>
        <v>0</v>
      </c>
      <c r="BK33">
        <f ca="1"/>
        <v>0</v>
      </c>
      <c r="BL33">
        <f ca="1"/>
        <v>0</v>
      </c>
      <c r="BM33">
        <f ca="1"/>
        <v>0</v>
      </c>
      <c r="BN33">
        <f ca="1"/>
        <v>0</v>
      </c>
      <c r="BO33">
        <f ca="1"/>
        <v>0</v>
      </c>
      <c r="BP33">
        <f ca="1"/>
        <v>0</v>
      </c>
      <c r="BQ33">
        <f ca="1"/>
        <v>0</v>
      </c>
      <c r="BR33">
        <f ca="1"/>
        <v>0</v>
      </c>
      <c r="BS33">
        <f ca="1"/>
        <v>0</v>
      </c>
      <c r="BT33">
        <f ca="1"/>
        <v>0</v>
      </c>
      <c r="BU33">
        <f ca="1"/>
        <v>0</v>
      </c>
      <c r="BV33">
        <f ca="1"/>
        <v>0</v>
      </c>
      <c r="BW33">
        <f ca="1"/>
        <v>0</v>
      </c>
      <c r="BX33">
        <f ca="1"/>
        <v>0</v>
      </c>
      <c r="BY33">
        <f ca="1"/>
        <v>0</v>
      </c>
      <c r="BZ33">
        <f ca="1"/>
        <v>0</v>
      </c>
      <c r="CA33">
        <f ca="1"/>
        <v>0</v>
      </c>
      <c r="CB33">
        <f ca="1"/>
        <v>0</v>
      </c>
      <c r="CC33">
        <f ca="1"/>
        <v>0</v>
      </c>
      <c r="CD33">
        <f ca="1"/>
        <v>0</v>
      </c>
      <c r="CE33">
        <f ca="1"/>
        <v>0</v>
      </c>
      <c r="CF33">
        <f ca="1"/>
        <v>0</v>
      </c>
      <c r="CG33">
        <f ca="1"/>
        <v>0</v>
      </c>
      <c r="CH33">
        <f ca="1"/>
        <v>0</v>
      </c>
      <c r="CI33">
        <f ca="1"/>
        <v>0</v>
      </c>
      <c r="CJ33">
        <f ca="1"/>
        <v>0</v>
      </c>
      <c r="CK33">
        <f ca="1"/>
        <v>0</v>
      </c>
      <c r="CL33">
        <f ca="1"/>
        <v>0</v>
      </c>
      <c r="CM33">
        <f ca="1"/>
        <v>0</v>
      </c>
      <c r="CN33">
        <f ca="1"/>
        <v>0</v>
      </c>
      <c r="CO33">
        <f ca="1"/>
        <v>0</v>
      </c>
      <c r="CP33">
        <f ca="1"/>
        <v>0</v>
      </c>
      <c r="CQ33">
        <f ca="1"/>
        <v>0</v>
      </c>
    </row>
    <row r="34" spans="3:95" x14ac:dyDescent="0.25">
      <c r="C34" cm="1">
        <f t="array" aca="1" ref="C34:CQ34" ca="1">IFERROR(TRANSPOSE(INDEX(_xlfn._xlws.FILTER(INDIRECT("SubcategoriesTable[Subcategory name]"),INDIRECT("SubcategoriesTable[Category name]")=$B34),,)),"No subcategories")</f>
        <v>0</v>
      </c>
      <c r="D34">
        <f ca="1"/>
        <v>0</v>
      </c>
      <c r="E34">
        <f ca="1"/>
        <v>0</v>
      </c>
      <c r="F34">
        <f ca="1"/>
        <v>0</v>
      </c>
      <c r="G34">
        <f ca="1"/>
        <v>0</v>
      </c>
      <c r="H34">
        <f ca="1"/>
        <v>0</v>
      </c>
      <c r="I34">
        <f ca="1"/>
        <v>0</v>
      </c>
      <c r="J34">
        <f ca="1"/>
        <v>0</v>
      </c>
      <c r="K34">
        <f ca="1"/>
        <v>0</v>
      </c>
      <c r="L34">
        <f ca="1"/>
        <v>0</v>
      </c>
      <c r="M34">
        <f ca="1"/>
        <v>0</v>
      </c>
      <c r="N34">
        <f ca="1"/>
        <v>0</v>
      </c>
      <c r="O34">
        <f ca="1"/>
        <v>0</v>
      </c>
      <c r="P34">
        <f ca="1"/>
        <v>0</v>
      </c>
      <c r="Q34">
        <f ca="1"/>
        <v>0</v>
      </c>
      <c r="R34">
        <f ca="1"/>
        <v>0</v>
      </c>
      <c r="S34">
        <f ca="1"/>
        <v>0</v>
      </c>
      <c r="T34">
        <f ca="1"/>
        <v>0</v>
      </c>
      <c r="U34">
        <f ca="1"/>
        <v>0</v>
      </c>
      <c r="V34">
        <f ca="1"/>
        <v>0</v>
      </c>
      <c r="W34">
        <f ca="1"/>
        <v>0</v>
      </c>
      <c r="X34">
        <f ca="1"/>
        <v>0</v>
      </c>
      <c r="Y34">
        <f ca="1"/>
        <v>0</v>
      </c>
      <c r="Z34">
        <f ca="1"/>
        <v>0</v>
      </c>
      <c r="AA34">
        <f ca="1"/>
        <v>0</v>
      </c>
      <c r="AB34">
        <f ca="1"/>
        <v>0</v>
      </c>
      <c r="AC34">
        <f ca="1"/>
        <v>0</v>
      </c>
      <c r="AD34">
        <f ca="1"/>
        <v>0</v>
      </c>
      <c r="AE34">
        <f ca="1"/>
        <v>0</v>
      </c>
      <c r="AF34">
        <f ca="1"/>
        <v>0</v>
      </c>
      <c r="AG34">
        <f ca="1"/>
        <v>0</v>
      </c>
      <c r="AH34">
        <f ca="1"/>
        <v>0</v>
      </c>
      <c r="AI34">
        <f ca="1"/>
        <v>0</v>
      </c>
      <c r="AJ34">
        <f ca="1"/>
        <v>0</v>
      </c>
      <c r="AK34">
        <f ca="1"/>
        <v>0</v>
      </c>
      <c r="AL34">
        <f ca="1"/>
        <v>0</v>
      </c>
      <c r="AM34">
        <f ca="1"/>
        <v>0</v>
      </c>
      <c r="AN34">
        <f ca="1"/>
        <v>0</v>
      </c>
      <c r="AO34">
        <f ca="1"/>
        <v>0</v>
      </c>
      <c r="AP34">
        <f ca="1"/>
        <v>0</v>
      </c>
      <c r="AQ34">
        <f ca="1"/>
        <v>0</v>
      </c>
      <c r="AR34">
        <f ca="1"/>
        <v>0</v>
      </c>
      <c r="AS34">
        <f ca="1"/>
        <v>0</v>
      </c>
      <c r="AT34">
        <f ca="1"/>
        <v>0</v>
      </c>
      <c r="AU34">
        <f ca="1"/>
        <v>0</v>
      </c>
      <c r="AV34">
        <f ca="1"/>
        <v>0</v>
      </c>
      <c r="AW34">
        <f ca="1"/>
        <v>0</v>
      </c>
      <c r="AX34">
        <f ca="1"/>
        <v>0</v>
      </c>
      <c r="AY34">
        <f ca="1"/>
        <v>0</v>
      </c>
      <c r="AZ34">
        <f ca="1"/>
        <v>0</v>
      </c>
      <c r="BA34">
        <f ca="1"/>
        <v>0</v>
      </c>
      <c r="BB34">
        <f ca="1"/>
        <v>0</v>
      </c>
      <c r="BC34">
        <f ca="1"/>
        <v>0</v>
      </c>
      <c r="BD34">
        <f ca="1"/>
        <v>0</v>
      </c>
      <c r="BE34">
        <f ca="1"/>
        <v>0</v>
      </c>
      <c r="BF34">
        <f ca="1"/>
        <v>0</v>
      </c>
      <c r="BG34">
        <f ca="1"/>
        <v>0</v>
      </c>
      <c r="BH34">
        <f ca="1"/>
        <v>0</v>
      </c>
      <c r="BI34">
        <f ca="1"/>
        <v>0</v>
      </c>
      <c r="BJ34">
        <f ca="1"/>
        <v>0</v>
      </c>
      <c r="BK34">
        <f ca="1"/>
        <v>0</v>
      </c>
      <c r="BL34">
        <f ca="1"/>
        <v>0</v>
      </c>
      <c r="BM34">
        <f ca="1"/>
        <v>0</v>
      </c>
      <c r="BN34">
        <f ca="1"/>
        <v>0</v>
      </c>
      <c r="BO34">
        <f ca="1"/>
        <v>0</v>
      </c>
      <c r="BP34">
        <f ca="1"/>
        <v>0</v>
      </c>
      <c r="BQ34">
        <f ca="1"/>
        <v>0</v>
      </c>
      <c r="BR34">
        <f ca="1"/>
        <v>0</v>
      </c>
      <c r="BS34">
        <f ca="1"/>
        <v>0</v>
      </c>
      <c r="BT34">
        <f ca="1"/>
        <v>0</v>
      </c>
      <c r="BU34">
        <f ca="1"/>
        <v>0</v>
      </c>
      <c r="BV34">
        <f ca="1"/>
        <v>0</v>
      </c>
      <c r="BW34">
        <f ca="1"/>
        <v>0</v>
      </c>
      <c r="BX34">
        <f ca="1"/>
        <v>0</v>
      </c>
      <c r="BY34">
        <f ca="1"/>
        <v>0</v>
      </c>
      <c r="BZ34">
        <f ca="1"/>
        <v>0</v>
      </c>
      <c r="CA34">
        <f ca="1"/>
        <v>0</v>
      </c>
      <c r="CB34">
        <f ca="1"/>
        <v>0</v>
      </c>
      <c r="CC34">
        <f ca="1"/>
        <v>0</v>
      </c>
      <c r="CD34">
        <f ca="1"/>
        <v>0</v>
      </c>
      <c r="CE34">
        <f ca="1"/>
        <v>0</v>
      </c>
      <c r="CF34">
        <f ca="1"/>
        <v>0</v>
      </c>
      <c r="CG34">
        <f ca="1"/>
        <v>0</v>
      </c>
      <c r="CH34">
        <f ca="1"/>
        <v>0</v>
      </c>
      <c r="CI34">
        <f ca="1"/>
        <v>0</v>
      </c>
      <c r="CJ34">
        <f ca="1"/>
        <v>0</v>
      </c>
      <c r="CK34">
        <f ca="1"/>
        <v>0</v>
      </c>
      <c r="CL34">
        <f ca="1"/>
        <v>0</v>
      </c>
      <c r="CM34">
        <f ca="1"/>
        <v>0</v>
      </c>
      <c r="CN34">
        <f ca="1"/>
        <v>0</v>
      </c>
      <c r="CO34">
        <f ca="1"/>
        <v>0</v>
      </c>
      <c r="CP34">
        <f ca="1"/>
        <v>0</v>
      </c>
      <c r="CQ34">
        <f ca="1"/>
        <v>0</v>
      </c>
    </row>
    <row r="35" spans="3:95" x14ac:dyDescent="0.25">
      <c r="C35" cm="1">
        <f t="array" aca="1" ref="C35:CQ35" ca="1">IFERROR(TRANSPOSE(INDEX(_xlfn._xlws.FILTER(INDIRECT("SubcategoriesTable[Subcategory name]"),INDIRECT("SubcategoriesTable[Category name]")=$B35),,)),"No subcategories")</f>
        <v>0</v>
      </c>
      <c r="D35">
        <f ca="1"/>
        <v>0</v>
      </c>
      <c r="E35">
        <f ca="1"/>
        <v>0</v>
      </c>
      <c r="F35">
        <f ca="1"/>
        <v>0</v>
      </c>
      <c r="G35">
        <f ca="1"/>
        <v>0</v>
      </c>
      <c r="H35">
        <f ca="1"/>
        <v>0</v>
      </c>
      <c r="I35">
        <f ca="1"/>
        <v>0</v>
      </c>
      <c r="J35">
        <f ca="1"/>
        <v>0</v>
      </c>
      <c r="K35">
        <f ca="1"/>
        <v>0</v>
      </c>
      <c r="L35">
        <f ca="1"/>
        <v>0</v>
      </c>
      <c r="M35">
        <f ca="1"/>
        <v>0</v>
      </c>
      <c r="N35">
        <f ca="1"/>
        <v>0</v>
      </c>
      <c r="O35">
        <f ca="1"/>
        <v>0</v>
      </c>
      <c r="P35">
        <f ca="1"/>
        <v>0</v>
      </c>
      <c r="Q35">
        <f ca="1"/>
        <v>0</v>
      </c>
      <c r="R35">
        <f ca="1"/>
        <v>0</v>
      </c>
      <c r="S35">
        <f ca="1"/>
        <v>0</v>
      </c>
      <c r="T35">
        <f ca="1"/>
        <v>0</v>
      </c>
      <c r="U35">
        <f ca="1"/>
        <v>0</v>
      </c>
      <c r="V35">
        <f ca="1"/>
        <v>0</v>
      </c>
      <c r="W35">
        <f ca="1"/>
        <v>0</v>
      </c>
      <c r="X35">
        <f ca="1"/>
        <v>0</v>
      </c>
      <c r="Y35">
        <f ca="1"/>
        <v>0</v>
      </c>
      <c r="Z35">
        <f ca="1"/>
        <v>0</v>
      </c>
      <c r="AA35">
        <f ca="1"/>
        <v>0</v>
      </c>
      <c r="AB35">
        <f ca="1"/>
        <v>0</v>
      </c>
      <c r="AC35">
        <f ca="1"/>
        <v>0</v>
      </c>
      <c r="AD35">
        <f ca="1"/>
        <v>0</v>
      </c>
      <c r="AE35">
        <f ca="1"/>
        <v>0</v>
      </c>
      <c r="AF35">
        <f ca="1"/>
        <v>0</v>
      </c>
      <c r="AG35">
        <f ca="1"/>
        <v>0</v>
      </c>
      <c r="AH35">
        <f ca="1"/>
        <v>0</v>
      </c>
      <c r="AI35">
        <f ca="1"/>
        <v>0</v>
      </c>
      <c r="AJ35">
        <f ca="1"/>
        <v>0</v>
      </c>
      <c r="AK35">
        <f ca="1"/>
        <v>0</v>
      </c>
      <c r="AL35">
        <f ca="1"/>
        <v>0</v>
      </c>
      <c r="AM35">
        <f ca="1"/>
        <v>0</v>
      </c>
      <c r="AN35">
        <f ca="1"/>
        <v>0</v>
      </c>
      <c r="AO35">
        <f ca="1"/>
        <v>0</v>
      </c>
      <c r="AP35">
        <f ca="1"/>
        <v>0</v>
      </c>
      <c r="AQ35">
        <f ca="1"/>
        <v>0</v>
      </c>
      <c r="AR35">
        <f ca="1"/>
        <v>0</v>
      </c>
      <c r="AS35">
        <f ca="1"/>
        <v>0</v>
      </c>
      <c r="AT35">
        <f ca="1"/>
        <v>0</v>
      </c>
      <c r="AU35">
        <f ca="1"/>
        <v>0</v>
      </c>
      <c r="AV35">
        <f ca="1"/>
        <v>0</v>
      </c>
      <c r="AW35">
        <f ca="1"/>
        <v>0</v>
      </c>
      <c r="AX35">
        <f ca="1"/>
        <v>0</v>
      </c>
      <c r="AY35">
        <f ca="1"/>
        <v>0</v>
      </c>
      <c r="AZ35">
        <f ca="1"/>
        <v>0</v>
      </c>
      <c r="BA35">
        <f ca="1"/>
        <v>0</v>
      </c>
      <c r="BB35">
        <f ca="1"/>
        <v>0</v>
      </c>
      <c r="BC35">
        <f ca="1"/>
        <v>0</v>
      </c>
      <c r="BD35">
        <f ca="1"/>
        <v>0</v>
      </c>
      <c r="BE35">
        <f ca="1"/>
        <v>0</v>
      </c>
      <c r="BF35">
        <f ca="1"/>
        <v>0</v>
      </c>
      <c r="BG35">
        <f ca="1"/>
        <v>0</v>
      </c>
      <c r="BH35">
        <f ca="1"/>
        <v>0</v>
      </c>
      <c r="BI35">
        <f ca="1"/>
        <v>0</v>
      </c>
      <c r="BJ35">
        <f ca="1"/>
        <v>0</v>
      </c>
      <c r="BK35">
        <f ca="1"/>
        <v>0</v>
      </c>
      <c r="BL35">
        <f ca="1"/>
        <v>0</v>
      </c>
      <c r="BM35">
        <f ca="1"/>
        <v>0</v>
      </c>
      <c r="BN35">
        <f ca="1"/>
        <v>0</v>
      </c>
      <c r="BO35">
        <f ca="1"/>
        <v>0</v>
      </c>
      <c r="BP35">
        <f ca="1"/>
        <v>0</v>
      </c>
      <c r="BQ35">
        <f ca="1"/>
        <v>0</v>
      </c>
      <c r="BR35">
        <f ca="1"/>
        <v>0</v>
      </c>
      <c r="BS35">
        <f ca="1"/>
        <v>0</v>
      </c>
      <c r="BT35">
        <f ca="1"/>
        <v>0</v>
      </c>
      <c r="BU35">
        <f ca="1"/>
        <v>0</v>
      </c>
      <c r="BV35">
        <f ca="1"/>
        <v>0</v>
      </c>
      <c r="BW35">
        <f ca="1"/>
        <v>0</v>
      </c>
      <c r="BX35">
        <f ca="1"/>
        <v>0</v>
      </c>
      <c r="BY35">
        <f ca="1"/>
        <v>0</v>
      </c>
      <c r="BZ35">
        <f ca="1"/>
        <v>0</v>
      </c>
      <c r="CA35">
        <f ca="1"/>
        <v>0</v>
      </c>
      <c r="CB35">
        <f ca="1"/>
        <v>0</v>
      </c>
      <c r="CC35">
        <f ca="1"/>
        <v>0</v>
      </c>
      <c r="CD35">
        <f ca="1"/>
        <v>0</v>
      </c>
      <c r="CE35">
        <f ca="1"/>
        <v>0</v>
      </c>
      <c r="CF35">
        <f ca="1"/>
        <v>0</v>
      </c>
      <c r="CG35">
        <f ca="1"/>
        <v>0</v>
      </c>
      <c r="CH35">
        <f ca="1"/>
        <v>0</v>
      </c>
      <c r="CI35">
        <f ca="1"/>
        <v>0</v>
      </c>
      <c r="CJ35">
        <f ca="1"/>
        <v>0</v>
      </c>
      <c r="CK35">
        <f ca="1"/>
        <v>0</v>
      </c>
      <c r="CL35">
        <f ca="1"/>
        <v>0</v>
      </c>
      <c r="CM35">
        <f ca="1"/>
        <v>0</v>
      </c>
      <c r="CN35">
        <f ca="1"/>
        <v>0</v>
      </c>
      <c r="CO35">
        <f ca="1"/>
        <v>0</v>
      </c>
      <c r="CP35">
        <f ca="1"/>
        <v>0</v>
      </c>
      <c r="CQ35">
        <f ca="1"/>
        <v>0</v>
      </c>
    </row>
    <row r="36" spans="3:95" x14ac:dyDescent="0.25">
      <c r="C36" cm="1">
        <f t="array" aca="1" ref="C36:CQ36" ca="1">IFERROR(TRANSPOSE(INDEX(_xlfn._xlws.FILTER(INDIRECT("SubcategoriesTable[Subcategory name]"),INDIRECT("SubcategoriesTable[Category name]")=$B36),,)),"No subcategories")</f>
        <v>0</v>
      </c>
      <c r="D36">
        <f ca="1"/>
        <v>0</v>
      </c>
      <c r="E36">
        <f ca="1"/>
        <v>0</v>
      </c>
      <c r="F36">
        <f ca="1"/>
        <v>0</v>
      </c>
      <c r="G36">
        <f ca="1"/>
        <v>0</v>
      </c>
      <c r="H36">
        <f ca="1"/>
        <v>0</v>
      </c>
      <c r="I36">
        <f ca="1"/>
        <v>0</v>
      </c>
      <c r="J36">
        <f ca="1"/>
        <v>0</v>
      </c>
      <c r="K36">
        <f ca="1"/>
        <v>0</v>
      </c>
      <c r="L36">
        <f ca="1"/>
        <v>0</v>
      </c>
      <c r="M36">
        <f ca="1"/>
        <v>0</v>
      </c>
      <c r="N36">
        <f ca="1"/>
        <v>0</v>
      </c>
      <c r="O36">
        <f ca="1"/>
        <v>0</v>
      </c>
      <c r="P36">
        <f ca="1"/>
        <v>0</v>
      </c>
      <c r="Q36">
        <f ca="1"/>
        <v>0</v>
      </c>
      <c r="R36">
        <f ca="1"/>
        <v>0</v>
      </c>
      <c r="S36">
        <f ca="1"/>
        <v>0</v>
      </c>
      <c r="T36">
        <f ca="1"/>
        <v>0</v>
      </c>
      <c r="U36">
        <f ca="1"/>
        <v>0</v>
      </c>
      <c r="V36">
        <f ca="1"/>
        <v>0</v>
      </c>
      <c r="W36">
        <f ca="1"/>
        <v>0</v>
      </c>
      <c r="X36">
        <f ca="1"/>
        <v>0</v>
      </c>
      <c r="Y36">
        <f ca="1"/>
        <v>0</v>
      </c>
      <c r="Z36">
        <f ca="1"/>
        <v>0</v>
      </c>
      <c r="AA36">
        <f ca="1"/>
        <v>0</v>
      </c>
      <c r="AB36">
        <f ca="1"/>
        <v>0</v>
      </c>
      <c r="AC36">
        <f ca="1"/>
        <v>0</v>
      </c>
      <c r="AD36">
        <f ca="1"/>
        <v>0</v>
      </c>
      <c r="AE36">
        <f ca="1"/>
        <v>0</v>
      </c>
      <c r="AF36">
        <f ca="1"/>
        <v>0</v>
      </c>
      <c r="AG36">
        <f ca="1"/>
        <v>0</v>
      </c>
      <c r="AH36">
        <f ca="1"/>
        <v>0</v>
      </c>
      <c r="AI36">
        <f ca="1"/>
        <v>0</v>
      </c>
      <c r="AJ36">
        <f ca="1"/>
        <v>0</v>
      </c>
      <c r="AK36">
        <f ca="1"/>
        <v>0</v>
      </c>
      <c r="AL36">
        <f ca="1"/>
        <v>0</v>
      </c>
      <c r="AM36">
        <f ca="1"/>
        <v>0</v>
      </c>
      <c r="AN36">
        <f ca="1"/>
        <v>0</v>
      </c>
      <c r="AO36">
        <f ca="1"/>
        <v>0</v>
      </c>
      <c r="AP36">
        <f ca="1"/>
        <v>0</v>
      </c>
      <c r="AQ36">
        <f ca="1"/>
        <v>0</v>
      </c>
      <c r="AR36">
        <f ca="1"/>
        <v>0</v>
      </c>
      <c r="AS36">
        <f ca="1"/>
        <v>0</v>
      </c>
      <c r="AT36">
        <f ca="1"/>
        <v>0</v>
      </c>
      <c r="AU36">
        <f ca="1"/>
        <v>0</v>
      </c>
      <c r="AV36">
        <f ca="1"/>
        <v>0</v>
      </c>
      <c r="AW36">
        <f ca="1"/>
        <v>0</v>
      </c>
      <c r="AX36">
        <f ca="1"/>
        <v>0</v>
      </c>
      <c r="AY36">
        <f ca="1"/>
        <v>0</v>
      </c>
      <c r="AZ36">
        <f ca="1"/>
        <v>0</v>
      </c>
      <c r="BA36">
        <f ca="1"/>
        <v>0</v>
      </c>
      <c r="BB36">
        <f ca="1"/>
        <v>0</v>
      </c>
      <c r="BC36">
        <f ca="1"/>
        <v>0</v>
      </c>
      <c r="BD36">
        <f ca="1"/>
        <v>0</v>
      </c>
      <c r="BE36">
        <f ca="1"/>
        <v>0</v>
      </c>
      <c r="BF36">
        <f ca="1"/>
        <v>0</v>
      </c>
      <c r="BG36">
        <f ca="1"/>
        <v>0</v>
      </c>
      <c r="BH36">
        <f ca="1"/>
        <v>0</v>
      </c>
      <c r="BI36">
        <f ca="1"/>
        <v>0</v>
      </c>
      <c r="BJ36">
        <f ca="1"/>
        <v>0</v>
      </c>
      <c r="BK36">
        <f ca="1"/>
        <v>0</v>
      </c>
      <c r="BL36">
        <f ca="1"/>
        <v>0</v>
      </c>
      <c r="BM36">
        <f ca="1"/>
        <v>0</v>
      </c>
      <c r="BN36">
        <f ca="1"/>
        <v>0</v>
      </c>
      <c r="BO36">
        <f ca="1"/>
        <v>0</v>
      </c>
      <c r="BP36">
        <f ca="1"/>
        <v>0</v>
      </c>
      <c r="BQ36">
        <f ca="1"/>
        <v>0</v>
      </c>
      <c r="BR36">
        <f ca="1"/>
        <v>0</v>
      </c>
      <c r="BS36">
        <f ca="1"/>
        <v>0</v>
      </c>
      <c r="BT36">
        <f ca="1"/>
        <v>0</v>
      </c>
      <c r="BU36">
        <f ca="1"/>
        <v>0</v>
      </c>
      <c r="BV36">
        <f ca="1"/>
        <v>0</v>
      </c>
      <c r="BW36">
        <f ca="1"/>
        <v>0</v>
      </c>
      <c r="BX36">
        <f ca="1"/>
        <v>0</v>
      </c>
      <c r="BY36">
        <f ca="1"/>
        <v>0</v>
      </c>
      <c r="BZ36">
        <f ca="1"/>
        <v>0</v>
      </c>
      <c r="CA36">
        <f ca="1"/>
        <v>0</v>
      </c>
      <c r="CB36">
        <f ca="1"/>
        <v>0</v>
      </c>
      <c r="CC36">
        <f ca="1"/>
        <v>0</v>
      </c>
      <c r="CD36">
        <f ca="1"/>
        <v>0</v>
      </c>
      <c r="CE36">
        <f ca="1"/>
        <v>0</v>
      </c>
      <c r="CF36">
        <f ca="1"/>
        <v>0</v>
      </c>
      <c r="CG36">
        <f ca="1"/>
        <v>0</v>
      </c>
      <c r="CH36">
        <f ca="1"/>
        <v>0</v>
      </c>
      <c r="CI36">
        <f ca="1"/>
        <v>0</v>
      </c>
      <c r="CJ36">
        <f ca="1"/>
        <v>0</v>
      </c>
      <c r="CK36">
        <f ca="1"/>
        <v>0</v>
      </c>
      <c r="CL36">
        <f ca="1"/>
        <v>0</v>
      </c>
      <c r="CM36">
        <f ca="1"/>
        <v>0</v>
      </c>
      <c r="CN36">
        <f ca="1"/>
        <v>0</v>
      </c>
      <c r="CO36">
        <f ca="1"/>
        <v>0</v>
      </c>
      <c r="CP36">
        <f ca="1"/>
        <v>0</v>
      </c>
      <c r="CQ36">
        <f ca="1"/>
        <v>0</v>
      </c>
    </row>
    <row r="37" spans="3:95" x14ac:dyDescent="0.25">
      <c r="C37" cm="1">
        <f t="array" aca="1" ref="C37:CQ37" ca="1">IFERROR(TRANSPOSE(INDEX(_xlfn._xlws.FILTER(INDIRECT("SubcategoriesTable[Subcategory name]"),INDIRECT("SubcategoriesTable[Category name]")=$B37),,)),"No subcategories")</f>
        <v>0</v>
      </c>
      <c r="D37">
        <f ca="1"/>
        <v>0</v>
      </c>
      <c r="E37">
        <f ca="1"/>
        <v>0</v>
      </c>
      <c r="F37">
        <f ca="1"/>
        <v>0</v>
      </c>
      <c r="G37">
        <f ca="1"/>
        <v>0</v>
      </c>
      <c r="H37">
        <f ca="1"/>
        <v>0</v>
      </c>
      <c r="I37">
        <f ca="1"/>
        <v>0</v>
      </c>
      <c r="J37">
        <f ca="1"/>
        <v>0</v>
      </c>
      <c r="K37">
        <f ca="1"/>
        <v>0</v>
      </c>
      <c r="L37">
        <f ca="1"/>
        <v>0</v>
      </c>
      <c r="M37">
        <f ca="1"/>
        <v>0</v>
      </c>
      <c r="N37">
        <f ca="1"/>
        <v>0</v>
      </c>
      <c r="O37">
        <f ca="1"/>
        <v>0</v>
      </c>
      <c r="P37">
        <f ca="1"/>
        <v>0</v>
      </c>
      <c r="Q37">
        <f ca="1"/>
        <v>0</v>
      </c>
      <c r="R37">
        <f ca="1"/>
        <v>0</v>
      </c>
      <c r="S37">
        <f ca="1"/>
        <v>0</v>
      </c>
      <c r="T37">
        <f ca="1"/>
        <v>0</v>
      </c>
      <c r="U37">
        <f ca="1"/>
        <v>0</v>
      </c>
      <c r="V37">
        <f ca="1"/>
        <v>0</v>
      </c>
      <c r="W37">
        <f ca="1"/>
        <v>0</v>
      </c>
      <c r="X37">
        <f ca="1"/>
        <v>0</v>
      </c>
      <c r="Y37">
        <f ca="1"/>
        <v>0</v>
      </c>
      <c r="Z37">
        <f ca="1"/>
        <v>0</v>
      </c>
      <c r="AA37">
        <f ca="1"/>
        <v>0</v>
      </c>
      <c r="AB37">
        <f ca="1"/>
        <v>0</v>
      </c>
      <c r="AC37">
        <f ca="1"/>
        <v>0</v>
      </c>
      <c r="AD37">
        <f ca="1"/>
        <v>0</v>
      </c>
      <c r="AE37">
        <f ca="1"/>
        <v>0</v>
      </c>
      <c r="AF37">
        <f ca="1"/>
        <v>0</v>
      </c>
      <c r="AG37">
        <f ca="1"/>
        <v>0</v>
      </c>
      <c r="AH37">
        <f ca="1"/>
        <v>0</v>
      </c>
      <c r="AI37">
        <f ca="1"/>
        <v>0</v>
      </c>
      <c r="AJ37">
        <f ca="1"/>
        <v>0</v>
      </c>
      <c r="AK37">
        <f ca="1"/>
        <v>0</v>
      </c>
      <c r="AL37">
        <f ca="1"/>
        <v>0</v>
      </c>
      <c r="AM37">
        <f ca="1"/>
        <v>0</v>
      </c>
      <c r="AN37">
        <f ca="1"/>
        <v>0</v>
      </c>
      <c r="AO37">
        <f ca="1"/>
        <v>0</v>
      </c>
      <c r="AP37">
        <f ca="1"/>
        <v>0</v>
      </c>
      <c r="AQ37">
        <f ca="1"/>
        <v>0</v>
      </c>
      <c r="AR37">
        <f ca="1"/>
        <v>0</v>
      </c>
      <c r="AS37">
        <f ca="1"/>
        <v>0</v>
      </c>
      <c r="AT37">
        <f ca="1"/>
        <v>0</v>
      </c>
      <c r="AU37">
        <f ca="1"/>
        <v>0</v>
      </c>
      <c r="AV37">
        <f ca="1"/>
        <v>0</v>
      </c>
      <c r="AW37">
        <f ca="1"/>
        <v>0</v>
      </c>
      <c r="AX37">
        <f ca="1"/>
        <v>0</v>
      </c>
      <c r="AY37">
        <f ca="1"/>
        <v>0</v>
      </c>
      <c r="AZ37">
        <f ca="1"/>
        <v>0</v>
      </c>
      <c r="BA37">
        <f ca="1"/>
        <v>0</v>
      </c>
      <c r="BB37">
        <f ca="1"/>
        <v>0</v>
      </c>
      <c r="BC37">
        <f ca="1"/>
        <v>0</v>
      </c>
      <c r="BD37">
        <f ca="1"/>
        <v>0</v>
      </c>
      <c r="BE37">
        <f ca="1"/>
        <v>0</v>
      </c>
      <c r="BF37">
        <f ca="1"/>
        <v>0</v>
      </c>
      <c r="BG37">
        <f ca="1"/>
        <v>0</v>
      </c>
      <c r="BH37">
        <f ca="1"/>
        <v>0</v>
      </c>
      <c r="BI37">
        <f ca="1"/>
        <v>0</v>
      </c>
      <c r="BJ37">
        <f ca="1"/>
        <v>0</v>
      </c>
      <c r="BK37">
        <f ca="1"/>
        <v>0</v>
      </c>
      <c r="BL37">
        <f ca="1"/>
        <v>0</v>
      </c>
      <c r="BM37">
        <f ca="1"/>
        <v>0</v>
      </c>
      <c r="BN37">
        <f ca="1"/>
        <v>0</v>
      </c>
      <c r="BO37">
        <f ca="1"/>
        <v>0</v>
      </c>
      <c r="BP37">
        <f ca="1"/>
        <v>0</v>
      </c>
      <c r="BQ37">
        <f ca="1"/>
        <v>0</v>
      </c>
      <c r="BR37">
        <f ca="1"/>
        <v>0</v>
      </c>
      <c r="BS37">
        <f ca="1"/>
        <v>0</v>
      </c>
      <c r="BT37">
        <f ca="1"/>
        <v>0</v>
      </c>
      <c r="BU37">
        <f ca="1"/>
        <v>0</v>
      </c>
      <c r="BV37">
        <f ca="1"/>
        <v>0</v>
      </c>
      <c r="BW37">
        <f ca="1"/>
        <v>0</v>
      </c>
      <c r="BX37">
        <f ca="1"/>
        <v>0</v>
      </c>
      <c r="BY37">
        <f ca="1"/>
        <v>0</v>
      </c>
      <c r="BZ37">
        <f ca="1"/>
        <v>0</v>
      </c>
      <c r="CA37">
        <f ca="1"/>
        <v>0</v>
      </c>
      <c r="CB37">
        <f ca="1"/>
        <v>0</v>
      </c>
      <c r="CC37">
        <f ca="1"/>
        <v>0</v>
      </c>
      <c r="CD37">
        <f ca="1"/>
        <v>0</v>
      </c>
      <c r="CE37">
        <f ca="1"/>
        <v>0</v>
      </c>
      <c r="CF37">
        <f ca="1"/>
        <v>0</v>
      </c>
      <c r="CG37">
        <f ca="1"/>
        <v>0</v>
      </c>
      <c r="CH37">
        <f ca="1"/>
        <v>0</v>
      </c>
      <c r="CI37">
        <f ca="1"/>
        <v>0</v>
      </c>
      <c r="CJ37">
        <f ca="1"/>
        <v>0</v>
      </c>
      <c r="CK37">
        <f ca="1"/>
        <v>0</v>
      </c>
      <c r="CL37">
        <f ca="1"/>
        <v>0</v>
      </c>
      <c r="CM37">
        <f ca="1"/>
        <v>0</v>
      </c>
      <c r="CN37">
        <f ca="1"/>
        <v>0</v>
      </c>
      <c r="CO37">
        <f ca="1"/>
        <v>0</v>
      </c>
      <c r="CP37">
        <f ca="1"/>
        <v>0</v>
      </c>
      <c r="CQ37">
        <f ca="1"/>
        <v>0</v>
      </c>
    </row>
    <row r="38" spans="3:95" x14ac:dyDescent="0.25">
      <c r="C38" cm="1">
        <f t="array" aca="1" ref="C38:CQ38" ca="1">IFERROR(TRANSPOSE(INDEX(_xlfn._xlws.FILTER(INDIRECT("SubcategoriesTable[Subcategory name]"),INDIRECT("SubcategoriesTable[Category name]")=$B38),,)),"No subcategories")</f>
        <v>0</v>
      </c>
      <c r="D38">
        <f ca="1"/>
        <v>0</v>
      </c>
      <c r="E38">
        <f ca="1"/>
        <v>0</v>
      </c>
      <c r="F38">
        <f ca="1"/>
        <v>0</v>
      </c>
      <c r="G38">
        <f ca="1"/>
        <v>0</v>
      </c>
      <c r="H38">
        <f ca="1"/>
        <v>0</v>
      </c>
      <c r="I38">
        <f ca="1"/>
        <v>0</v>
      </c>
      <c r="J38">
        <f ca="1"/>
        <v>0</v>
      </c>
      <c r="K38">
        <f ca="1"/>
        <v>0</v>
      </c>
      <c r="L38">
        <f ca="1"/>
        <v>0</v>
      </c>
      <c r="M38">
        <f ca="1"/>
        <v>0</v>
      </c>
      <c r="N38">
        <f ca="1"/>
        <v>0</v>
      </c>
      <c r="O38">
        <f ca="1"/>
        <v>0</v>
      </c>
      <c r="P38">
        <f ca="1"/>
        <v>0</v>
      </c>
      <c r="Q38">
        <f ca="1"/>
        <v>0</v>
      </c>
      <c r="R38">
        <f ca="1"/>
        <v>0</v>
      </c>
      <c r="S38">
        <f ca="1"/>
        <v>0</v>
      </c>
      <c r="T38">
        <f ca="1"/>
        <v>0</v>
      </c>
      <c r="U38">
        <f ca="1"/>
        <v>0</v>
      </c>
      <c r="V38">
        <f ca="1"/>
        <v>0</v>
      </c>
      <c r="W38">
        <f ca="1"/>
        <v>0</v>
      </c>
      <c r="X38">
        <f ca="1"/>
        <v>0</v>
      </c>
      <c r="Y38">
        <f ca="1"/>
        <v>0</v>
      </c>
      <c r="Z38">
        <f ca="1"/>
        <v>0</v>
      </c>
      <c r="AA38">
        <f ca="1"/>
        <v>0</v>
      </c>
      <c r="AB38">
        <f ca="1"/>
        <v>0</v>
      </c>
      <c r="AC38">
        <f ca="1"/>
        <v>0</v>
      </c>
      <c r="AD38">
        <f ca="1"/>
        <v>0</v>
      </c>
      <c r="AE38">
        <f ca="1"/>
        <v>0</v>
      </c>
      <c r="AF38">
        <f ca="1"/>
        <v>0</v>
      </c>
      <c r="AG38">
        <f ca="1"/>
        <v>0</v>
      </c>
      <c r="AH38">
        <f ca="1"/>
        <v>0</v>
      </c>
      <c r="AI38">
        <f ca="1"/>
        <v>0</v>
      </c>
      <c r="AJ38">
        <f ca="1"/>
        <v>0</v>
      </c>
      <c r="AK38">
        <f ca="1"/>
        <v>0</v>
      </c>
      <c r="AL38">
        <f ca="1"/>
        <v>0</v>
      </c>
      <c r="AM38">
        <f ca="1"/>
        <v>0</v>
      </c>
      <c r="AN38">
        <f ca="1"/>
        <v>0</v>
      </c>
      <c r="AO38">
        <f ca="1"/>
        <v>0</v>
      </c>
      <c r="AP38">
        <f ca="1"/>
        <v>0</v>
      </c>
      <c r="AQ38">
        <f ca="1"/>
        <v>0</v>
      </c>
      <c r="AR38">
        <f ca="1"/>
        <v>0</v>
      </c>
      <c r="AS38">
        <f ca="1"/>
        <v>0</v>
      </c>
      <c r="AT38">
        <f ca="1"/>
        <v>0</v>
      </c>
      <c r="AU38">
        <f ca="1"/>
        <v>0</v>
      </c>
      <c r="AV38">
        <f ca="1"/>
        <v>0</v>
      </c>
      <c r="AW38">
        <f ca="1"/>
        <v>0</v>
      </c>
      <c r="AX38">
        <f ca="1"/>
        <v>0</v>
      </c>
      <c r="AY38">
        <f ca="1"/>
        <v>0</v>
      </c>
      <c r="AZ38">
        <f ca="1"/>
        <v>0</v>
      </c>
      <c r="BA38">
        <f ca="1"/>
        <v>0</v>
      </c>
      <c r="BB38">
        <f ca="1"/>
        <v>0</v>
      </c>
      <c r="BC38">
        <f ca="1"/>
        <v>0</v>
      </c>
      <c r="BD38">
        <f ca="1"/>
        <v>0</v>
      </c>
      <c r="BE38">
        <f ca="1"/>
        <v>0</v>
      </c>
      <c r="BF38">
        <f ca="1"/>
        <v>0</v>
      </c>
      <c r="BG38">
        <f ca="1"/>
        <v>0</v>
      </c>
      <c r="BH38">
        <f ca="1"/>
        <v>0</v>
      </c>
      <c r="BI38">
        <f ca="1"/>
        <v>0</v>
      </c>
      <c r="BJ38">
        <f ca="1"/>
        <v>0</v>
      </c>
      <c r="BK38">
        <f ca="1"/>
        <v>0</v>
      </c>
      <c r="BL38">
        <f ca="1"/>
        <v>0</v>
      </c>
      <c r="BM38">
        <f ca="1"/>
        <v>0</v>
      </c>
      <c r="BN38">
        <f ca="1"/>
        <v>0</v>
      </c>
      <c r="BO38">
        <f ca="1"/>
        <v>0</v>
      </c>
      <c r="BP38">
        <f ca="1"/>
        <v>0</v>
      </c>
      <c r="BQ38">
        <f ca="1"/>
        <v>0</v>
      </c>
      <c r="BR38">
        <f ca="1"/>
        <v>0</v>
      </c>
      <c r="BS38">
        <f ca="1"/>
        <v>0</v>
      </c>
      <c r="BT38">
        <f ca="1"/>
        <v>0</v>
      </c>
      <c r="BU38">
        <f ca="1"/>
        <v>0</v>
      </c>
      <c r="BV38">
        <f ca="1"/>
        <v>0</v>
      </c>
      <c r="BW38">
        <f ca="1"/>
        <v>0</v>
      </c>
      <c r="BX38">
        <f ca="1"/>
        <v>0</v>
      </c>
      <c r="BY38">
        <f ca="1"/>
        <v>0</v>
      </c>
      <c r="BZ38">
        <f ca="1"/>
        <v>0</v>
      </c>
      <c r="CA38">
        <f ca="1"/>
        <v>0</v>
      </c>
      <c r="CB38">
        <f ca="1"/>
        <v>0</v>
      </c>
      <c r="CC38">
        <f ca="1"/>
        <v>0</v>
      </c>
      <c r="CD38">
        <f ca="1"/>
        <v>0</v>
      </c>
      <c r="CE38">
        <f ca="1"/>
        <v>0</v>
      </c>
      <c r="CF38">
        <f ca="1"/>
        <v>0</v>
      </c>
      <c r="CG38">
        <f ca="1"/>
        <v>0</v>
      </c>
      <c r="CH38">
        <f ca="1"/>
        <v>0</v>
      </c>
      <c r="CI38">
        <f ca="1"/>
        <v>0</v>
      </c>
      <c r="CJ38">
        <f ca="1"/>
        <v>0</v>
      </c>
      <c r="CK38">
        <f ca="1"/>
        <v>0</v>
      </c>
      <c r="CL38">
        <f ca="1"/>
        <v>0</v>
      </c>
      <c r="CM38">
        <f ca="1"/>
        <v>0</v>
      </c>
      <c r="CN38">
        <f ca="1"/>
        <v>0</v>
      </c>
      <c r="CO38">
        <f ca="1"/>
        <v>0</v>
      </c>
      <c r="CP38">
        <f ca="1"/>
        <v>0</v>
      </c>
      <c r="CQ38">
        <f ca="1"/>
        <v>0</v>
      </c>
    </row>
    <row r="39" spans="3:95" x14ac:dyDescent="0.25">
      <c r="C39" cm="1">
        <f t="array" aca="1" ref="C39:CQ39" ca="1">IFERROR(TRANSPOSE(INDEX(_xlfn._xlws.FILTER(INDIRECT("SubcategoriesTable[Subcategory name]"),INDIRECT("SubcategoriesTable[Category name]")=$B39),,)),"No subcategories")</f>
        <v>0</v>
      </c>
      <c r="D39">
        <f ca="1"/>
        <v>0</v>
      </c>
      <c r="E39">
        <f ca="1"/>
        <v>0</v>
      </c>
      <c r="F39">
        <f ca="1"/>
        <v>0</v>
      </c>
      <c r="G39">
        <f ca="1"/>
        <v>0</v>
      </c>
      <c r="H39">
        <f ca="1"/>
        <v>0</v>
      </c>
      <c r="I39">
        <f ca="1"/>
        <v>0</v>
      </c>
      <c r="J39">
        <f ca="1"/>
        <v>0</v>
      </c>
      <c r="K39">
        <f ca="1"/>
        <v>0</v>
      </c>
      <c r="L39">
        <f ca="1"/>
        <v>0</v>
      </c>
      <c r="M39">
        <f ca="1"/>
        <v>0</v>
      </c>
      <c r="N39">
        <f ca="1"/>
        <v>0</v>
      </c>
      <c r="O39">
        <f ca="1"/>
        <v>0</v>
      </c>
      <c r="P39">
        <f ca="1"/>
        <v>0</v>
      </c>
      <c r="Q39">
        <f ca="1"/>
        <v>0</v>
      </c>
      <c r="R39">
        <f ca="1"/>
        <v>0</v>
      </c>
      <c r="S39">
        <f ca="1"/>
        <v>0</v>
      </c>
      <c r="T39">
        <f ca="1"/>
        <v>0</v>
      </c>
      <c r="U39">
        <f ca="1"/>
        <v>0</v>
      </c>
      <c r="V39">
        <f ca="1"/>
        <v>0</v>
      </c>
      <c r="W39">
        <f ca="1"/>
        <v>0</v>
      </c>
      <c r="X39">
        <f ca="1"/>
        <v>0</v>
      </c>
      <c r="Y39">
        <f ca="1"/>
        <v>0</v>
      </c>
      <c r="Z39">
        <f ca="1"/>
        <v>0</v>
      </c>
      <c r="AA39">
        <f ca="1"/>
        <v>0</v>
      </c>
      <c r="AB39">
        <f ca="1"/>
        <v>0</v>
      </c>
      <c r="AC39">
        <f ca="1"/>
        <v>0</v>
      </c>
      <c r="AD39">
        <f ca="1"/>
        <v>0</v>
      </c>
      <c r="AE39">
        <f ca="1"/>
        <v>0</v>
      </c>
      <c r="AF39">
        <f ca="1"/>
        <v>0</v>
      </c>
      <c r="AG39">
        <f ca="1"/>
        <v>0</v>
      </c>
      <c r="AH39">
        <f ca="1"/>
        <v>0</v>
      </c>
      <c r="AI39">
        <f ca="1"/>
        <v>0</v>
      </c>
      <c r="AJ39">
        <f ca="1"/>
        <v>0</v>
      </c>
      <c r="AK39">
        <f ca="1"/>
        <v>0</v>
      </c>
      <c r="AL39">
        <f ca="1"/>
        <v>0</v>
      </c>
      <c r="AM39">
        <f ca="1"/>
        <v>0</v>
      </c>
      <c r="AN39">
        <f ca="1"/>
        <v>0</v>
      </c>
      <c r="AO39">
        <f ca="1"/>
        <v>0</v>
      </c>
      <c r="AP39">
        <f ca="1"/>
        <v>0</v>
      </c>
      <c r="AQ39">
        <f ca="1"/>
        <v>0</v>
      </c>
      <c r="AR39">
        <f ca="1"/>
        <v>0</v>
      </c>
      <c r="AS39">
        <f ca="1"/>
        <v>0</v>
      </c>
      <c r="AT39">
        <f ca="1"/>
        <v>0</v>
      </c>
      <c r="AU39">
        <f ca="1"/>
        <v>0</v>
      </c>
      <c r="AV39">
        <f ca="1"/>
        <v>0</v>
      </c>
      <c r="AW39">
        <f ca="1"/>
        <v>0</v>
      </c>
      <c r="AX39">
        <f ca="1"/>
        <v>0</v>
      </c>
      <c r="AY39">
        <f ca="1"/>
        <v>0</v>
      </c>
      <c r="AZ39">
        <f ca="1"/>
        <v>0</v>
      </c>
      <c r="BA39">
        <f ca="1"/>
        <v>0</v>
      </c>
      <c r="BB39">
        <f ca="1"/>
        <v>0</v>
      </c>
      <c r="BC39">
        <f ca="1"/>
        <v>0</v>
      </c>
      <c r="BD39">
        <f ca="1"/>
        <v>0</v>
      </c>
      <c r="BE39">
        <f ca="1"/>
        <v>0</v>
      </c>
      <c r="BF39">
        <f ca="1"/>
        <v>0</v>
      </c>
      <c r="BG39">
        <f ca="1"/>
        <v>0</v>
      </c>
      <c r="BH39">
        <f ca="1"/>
        <v>0</v>
      </c>
      <c r="BI39">
        <f ca="1"/>
        <v>0</v>
      </c>
      <c r="BJ39">
        <f ca="1"/>
        <v>0</v>
      </c>
      <c r="BK39">
        <f ca="1"/>
        <v>0</v>
      </c>
      <c r="BL39">
        <f ca="1"/>
        <v>0</v>
      </c>
      <c r="BM39">
        <f ca="1"/>
        <v>0</v>
      </c>
      <c r="BN39">
        <f ca="1"/>
        <v>0</v>
      </c>
      <c r="BO39">
        <f ca="1"/>
        <v>0</v>
      </c>
      <c r="BP39">
        <f ca="1"/>
        <v>0</v>
      </c>
      <c r="BQ39">
        <f ca="1"/>
        <v>0</v>
      </c>
      <c r="BR39">
        <f ca="1"/>
        <v>0</v>
      </c>
      <c r="BS39">
        <f ca="1"/>
        <v>0</v>
      </c>
      <c r="BT39">
        <f ca="1"/>
        <v>0</v>
      </c>
      <c r="BU39">
        <f ca="1"/>
        <v>0</v>
      </c>
      <c r="BV39">
        <f ca="1"/>
        <v>0</v>
      </c>
      <c r="BW39">
        <f ca="1"/>
        <v>0</v>
      </c>
      <c r="BX39">
        <f ca="1"/>
        <v>0</v>
      </c>
      <c r="BY39">
        <f ca="1"/>
        <v>0</v>
      </c>
      <c r="BZ39">
        <f ca="1"/>
        <v>0</v>
      </c>
      <c r="CA39">
        <f ca="1"/>
        <v>0</v>
      </c>
      <c r="CB39">
        <f ca="1"/>
        <v>0</v>
      </c>
      <c r="CC39">
        <f ca="1"/>
        <v>0</v>
      </c>
      <c r="CD39">
        <f ca="1"/>
        <v>0</v>
      </c>
      <c r="CE39">
        <f ca="1"/>
        <v>0</v>
      </c>
      <c r="CF39">
        <f ca="1"/>
        <v>0</v>
      </c>
      <c r="CG39">
        <f ca="1"/>
        <v>0</v>
      </c>
      <c r="CH39">
        <f ca="1"/>
        <v>0</v>
      </c>
      <c r="CI39">
        <f ca="1"/>
        <v>0</v>
      </c>
      <c r="CJ39">
        <f ca="1"/>
        <v>0</v>
      </c>
      <c r="CK39">
        <f ca="1"/>
        <v>0</v>
      </c>
      <c r="CL39">
        <f ca="1"/>
        <v>0</v>
      </c>
      <c r="CM39">
        <f ca="1"/>
        <v>0</v>
      </c>
      <c r="CN39">
        <f ca="1"/>
        <v>0</v>
      </c>
      <c r="CO39">
        <f ca="1"/>
        <v>0</v>
      </c>
      <c r="CP39">
        <f ca="1"/>
        <v>0</v>
      </c>
      <c r="CQ39">
        <f ca="1"/>
        <v>0</v>
      </c>
    </row>
    <row r="40" spans="3:95" x14ac:dyDescent="0.25">
      <c r="C40" cm="1">
        <f t="array" aca="1" ref="C40:CQ40" ca="1">IFERROR(TRANSPOSE(INDEX(_xlfn._xlws.FILTER(INDIRECT("SubcategoriesTable[Subcategory name]"),INDIRECT("SubcategoriesTable[Category name]")=$B40),,)),"No subcategories")</f>
        <v>0</v>
      </c>
      <c r="D40">
        <f ca="1"/>
        <v>0</v>
      </c>
      <c r="E40">
        <f ca="1"/>
        <v>0</v>
      </c>
      <c r="F40">
        <f ca="1"/>
        <v>0</v>
      </c>
      <c r="G40">
        <f ca="1"/>
        <v>0</v>
      </c>
      <c r="H40">
        <f ca="1"/>
        <v>0</v>
      </c>
      <c r="I40">
        <f ca="1"/>
        <v>0</v>
      </c>
      <c r="J40">
        <f ca="1"/>
        <v>0</v>
      </c>
      <c r="K40">
        <f ca="1"/>
        <v>0</v>
      </c>
      <c r="L40">
        <f ca="1"/>
        <v>0</v>
      </c>
      <c r="M40">
        <f ca="1"/>
        <v>0</v>
      </c>
      <c r="N40">
        <f ca="1"/>
        <v>0</v>
      </c>
      <c r="O40">
        <f ca="1"/>
        <v>0</v>
      </c>
      <c r="P40">
        <f ca="1"/>
        <v>0</v>
      </c>
      <c r="Q40">
        <f ca="1"/>
        <v>0</v>
      </c>
      <c r="R40">
        <f ca="1"/>
        <v>0</v>
      </c>
      <c r="S40">
        <f ca="1"/>
        <v>0</v>
      </c>
      <c r="T40">
        <f ca="1"/>
        <v>0</v>
      </c>
      <c r="U40">
        <f ca="1"/>
        <v>0</v>
      </c>
      <c r="V40">
        <f ca="1"/>
        <v>0</v>
      </c>
      <c r="W40">
        <f ca="1"/>
        <v>0</v>
      </c>
      <c r="X40">
        <f ca="1"/>
        <v>0</v>
      </c>
      <c r="Y40">
        <f ca="1"/>
        <v>0</v>
      </c>
      <c r="Z40">
        <f ca="1"/>
        <v>0</v>
      </c>
      <c r="AA40">
        <f ca="1"/>
        <v>0</v>
      </c>
      <c r="AB40">
        <f ca="1"/>
        <v>0</v>
      </c>
      <c r="AC40">
        <f ca="1"/>
        <v>0</v>
      </c>
      <c r="AD40">
        <f ca="1"/>
        <v>0</v>
      </c>
      <c r="AE40">
        <f ca="1"/>
        <v>0</v>
      </c>
      <c r="AF40">
        <f ca="1"/>
        <v>0</v>
      </c>
      <c r="AG40">
        <f ca="1"/>
        <v>0</v>
      </c>
      <c r="AH40">
        <f ca="1"/>
        <v>0</v>
      </c>
      <c r="AI40">
        <f ca="1"/>
        <v>0</v>
      </c>
      <c r="AJ40">
        <f ca="1"/>
        <v>0</v>
      </c>
      <c r="AK40">
        <f ca="1"/>
        <v>0</v>
      </c>
      <c r="AL40">
        <f ca="1"/>
        <v>0</v>
      </c>
      <c r="AM40">
        <f ca="1"/>
        <v>0</v>
      </c>
      <c r="AN40">
        <f ca="1"/>
        <v>0</v>
      </c>
      <c r="AO40">
        <f ca="1"/>
        <v>0</v>
      </c>
      <c r="AP40">
        <f ca="1"/>
        <v>0</v>
      </c>
      <c r="AQ40">
        <f ca="1"/>
        <v>0</v>
      </c>
      <c r="AR40">
        <f ca="1"/>
        <v>0</v>
      </c>
      <c r="AS40">
        <f ca="1"/>
        <v>0</v>
      </c>
      <c r="AT40">
        <f ca="1"/>
        <v>0</v>
      </c>
      <c r="AU40">
        <f ca="1"/>
        <v>0</v>
      </c>
      <c r="AV40">
        <f ca="1"/>
        <v>0</v>
      </c>
      <c r="AW40">
        <f ca="1"/>
        <v>0</v>
      </c>
      <c r="AX40">
        <f ca="1"/>
        <v>0</v>
      </c>
      <c r="AY40">
        <f ca="1"/>
        <v>0</v>
      </c>
      <c r="AZ40">
        <f ca="1"/>
        <v>0</v>
      </c>
      <c r="BA40">
        <f ca="1"/>
        <v>0</v>
      </c>
      <c r="BB40">
        <f ca="1"/>
        <v>0</v>
      </c>
      <c r="BC40">
        <f ca="1"/>
        <v>0</v>
      </c>
      <c r="BD40">
        <f ca="1"/>
        <v>0</v>
      </c>
      <c r="BE40">
        <f ca="1"/>
        <v>0</v>
      </c>
      <c r="BF40">
        <f ca="1"/>
        <v>0</v>
      </c>
      <c r="BG40">
        <f ca="1"/>
        <v>0</v>
      </c>
      <c r="BH40">
        <f ca="1"/>
        <v>0</v>
      </c>
      <c r="BI40">
        <f ca="1"/>
        <v>0</v>
      </c>
      <c r="BJ40">
        <f ca="1"/>
        <v>0</v>
      </c>
      <c r="BK40">
        <f ca="1"/>
        <v>0</v>
      </c>
      <c r="BL40">
        <f ca="1"/>
        <v>0</v>
      </c>
      <c r="BM40">
        <f ca="1"/>
        <v>0</v>
      </c>
      <c r="BN40">
        <f ca="1"/>
        <v>0</v>
      </c>
      <c r="BO40">
        <f ca="1"/>
        <v>0</v>
      </c>
      <c r="BP40">
        <f ca="1"/>
        <v>0</v>
      </c>
      <c r="BQ40">
        <f ca="1"/>
        <v>0</v>
      </c>
      <c r="BR40">
        <f ca="1"/>
        <v>0</v>
      </c>
      <c r="BS40">
        <f ca="1"/>
        <v>0</v>
      </c>
      <c r="BT40">
        <f ca="1"/>
        <v>0</v>
      </c>
      <c r="BU40">
        <f ca="1"/>
        <v>0</v>
      </c>
      <c r="BV40">
        <f ca="1"/>
        <v>0</v>
      </c>
      <c r="BW40">
        <f ca="1"/>
        <v>0</v>
      </c>
      <c r="BX40">
        <f ca="1"/>
        <v>0</v>
      </c>
      <c r="BY40">
        <f ca="1"/>
        <v>0</v>
      </c>
      <c r="BZ40">
        <f ca="1"/>
        <v>0</v>
      </c>
      <c r="CA40">
        <f ca="1"/>
        <v>0</v>
      </c>
      <c r="CB40">
        <f ca="1"/>
        <v>0</v>
      </c>
      <c r="CC40">
        <f ca="1"/>
        <v>0</v>
      </c>
      <c r="CD40">
        <f ca="1"/>
        <v>0</v>
      </c>
      <c r="CE40">
        <f ca="1"/>
        <v>0</v>
      </c>
      <c r="CF40">
        <f ca="1"/>
        <v>0</v>
      </c>
      <c r="CG40">
        <f ca="1"/>
        <v>0</v>
      </c>
      <c r="CH40">
        <f ca="1"/>
        <v>0</v>
      </c>
      <c r="CI40">
        <f ca="1"/>
        <v>0</v>
      </c>
      <c r="CJ40">
        <f ca="1"/>
        <v>0</v>
      </c>
      <c r="CK40">
        <f ca="1"/>
        <v>0</v>
      </c>
      <c r="CL40">
        <f ca="1"/>
        <v>0</v>
      </c>
      <c r="CM40">
        <f ca="1"/>
        <v>0</v>
      </c>
      <c r="CN40">
        <f ca="1"/>
        <v>0</v>
      </c>
      <c r="CO40">
        <f ca="1"/>
        <v>0</v>
      </c>
      <c r="CP40">
        <f ca="1"/>
        <v>0</v>
      </c>
      <c r="CQ40">
        <f ca="1"/>
        <v>0</v>
      </c>
    </row>
    <row r="41" spans="3:95" x14ac:dyDescent="0.25">
      <c r="C41" cm="1">
        <f t="array" aca="1" ref="C41:CQ41" ca="1">IFERROR(TRANSPOSE(INDEX(_xlfn._xlws.FILTER(INDIRECT("SubcategoriesTable[Subcategory name]"),INDIRECT("SubcategoriesTable[Category name]")=$B41),,)),"No subcategories")</f>
        <v>0</v>
      </c>
      <c r="D41">
        <f ca="1"/>
        <v>0</v>
      </c>
      <c r="E41">
        <f ca="1"/>
        <v>0</v>
      </c>
      <c r="F41">
        <f ca="1"/>
        <v>0</v>
      </c>
      <c r="G41">
        <f ca="1"/>
        <v>0</v>
      </c>
      <c r="H41">
        <f ca="1"/>
        <v>0</v>
      </c>
      <c r="I41">
        <f ca="1"/>
        <v>0</v>
      </c>
      <c r="J41">
        <f ca="1"/>
        <v>0</v>
      </c>
      <c r="K41">
        <f ca="1"/>
        <v>0</v>
      </c>
      <c r="L41">
        <f ca="1"/>
        <v>0</v>
      </c>
      <c r="M41">
        <f ca="1"/>
        <v>0</v>
      </c>
      <c r="N41">
        <f ca="1"/>
        <v>0</v>
      </c>
      <c r="O41">
        <f ca="1"/>
        <v>0</v>
      </c>
      <c r="P41">
        <f ca="1"/>
        <v>0</v>
      </c>
      <c r="Q41">
        <f ca="1"/>
        <v>0</v>
      </c>
      <c r="R41">
        <f ca="1"/>
        <v>0</v>
      </c>
      <c r="S41">
        <f ca="1"/>
        <v>0</v>
      </c>
      <c r="T41">
        <f ca="1"/>
        <v>0</v>
      </c>
      <c r="U41">
        <f ca="1"/>
        <v>0</v>
      </c>
      <c r="V41">
        <f ca="1"/>
        <v>0</v>
      </c>
      <c r="W41">
        <f ca="1"/>
        <v>0</v>
      </c>
      <c r="X41">
        <f ca="1"/>
        <v>0</v>
      </c>
      <c r="Y41">
        <f ca="1"/>
        <v>0</v>
      </c>
      <c r="Z41">
        <f ca="1"/>
        <v>0</v>
      </c>
      <c r="AA41">
        <f ca="1"/>
        <v>0</v>
      </c>
      <c r="AB41">
        <f ca="1"/>
        <v>0</v>
      </c>
      <c r="AC41">
        <f ca="1"/>
        <v>0</v>
      </c>
      <c r="AD41">
        <f ca="1"/>
        <v>0</v>
      </c>
      <c r="AE41">
        <f ca="1"/>
        <v>0</v>
      </c>
      <c r="AF41">
        <f ca="1"/>
        <v>0</v>
      </c>
      <c r="AG41">
        <f ca="1"/>
        <v>0</v>
      </c>
      <c r="AH41">
        <f ca="1"/>
        <v>0</v>
      </c>
      <c r="AI41">
        <f ca="1"/>
        <v>0</v>
      </c>
      <c r="AJ41">
        <f ca="1"/>
        <v>0</v>
      </c>
      <c r="AK41">
        <f ca="1"/>
        <v>0</v>
      </c>
      <c r="AL41">
        <f ca="1"/>
        <v>0</v>
      </c>
      <c r="AM41">
        <f ca="1"/>
        <v>0</v>
      </c>
      <c r="AN41">
        <f ca="1"/>
        <v>0</v>
      </c>
      <c r="AO41">
        <f ca="1"/>
        <v>0</v>
      </c>
      <c r="AP41">
        <f ca="1"/>
        <v>0</v>
      </c>
      <c r="AQ41">
        <f ca="1"/>
        <v>0</v>
      </c>
      <c r="AR41">
        <f ca="1"/>
        <v>0</v>
      </c>
      <c r="AS41">
        <f ca="1"/>
        <v>0</v>
      </c>
      <c r="AT41">
        <f ca="1"/>
        <v>0</v>
      </c>
      <c r="AU41">
        <f ca="1"/>
        <v>0</v>
      </c>
      <c r="AV41">
        <f ca="1"/>
        <v>0</v>
      </c>
      <c r="AW41">
        <f ca="1"/>
        <v>0</v>
      </c>
      <c r="AX41">
        <f ca="1"/>
        <v>0</v>
      </c>
      <c r="AY41">
        <f ca="1"/>
        <v>0</v>
      </c>
      <c r="AZ41">
        <f ca="1"/>
        <v>0</v>
      </c>
      <c r="BA41">
        <f ca="1"/>
        <v>0</v>
      </c>
      <c r="BB41">
        <f ca="1"/>
        <v>0</v>
      </c>
      <c r="BC41">
        <f ca="1"/>
        <v>0</v>
      </c>
      <c r="BD41">
        <f ca="1"/>
        <v>0</v>
      </c>
      <c r="BE41">
        <f ca="1"/>
        <v>0</v>
      </c>
      <c r="BF41">
        <f ca="1"/>
        <v>0</v>
      </c>
      <c r="BG41">
        <f ca="1"/>
        <v>0</v>
      </c>
      <c r="BH41">
        <f ca="1"/>
        <v>0</v>
      </c>
      <c r="BI41">
        <f ca="1"/>
        <v>0</v>
      </c>
      <c r="BJ41">
        <f ca="1"/>
        <v>0</v>
      </c>
      <c r="BK41">
        <f ca="1"/>
        <v>0</v>
      </c>
      <c r="BL41">
        <f ca="1"/>
        <v>0</v>
      </c>
      <c r="BM41">
        <f ca="1"/>
        <v>0</v>
      </c>
      <c r="BN41">
        <f ca="1"/>
        <v>0</v>
      </c>
      <c r="BO41">
        <f ca="1"/>
        <v>0</v>
      </c>
      <c r="BP41">
        <f ca="1"/>
        <v>0</v>
      </c>
      <c r="BQ41">
        <f ca="1"/>
        <v>0</v>
      </c>
      <c r="BR41">
        <f ca="1"/>
        <v>0</v>
      </c>
      <c r="BS41">
        <f ca="1"/>
        <v>0</v>
      </c>
      <c r="BT41">
        <f ca="1"/>
        <v>0</v>
      </c>
      <c r="BU41">
        <f ca="1"/>
        <v>0</v>
      </c>
      <c r="BV41">
        <f ca="1"/>
        <v>0</v>
      </c>
      <c r="BW41">
        <f ca="1"/>
        <v>0</v>
      </c>
      <c r="BX41">
        <f ca="1"/>
        <v>0</v>
      </c>
      <c r="BY41">
        <f ca="1"/>
        <v>0</v>
      </c>
      <c r="BZ41">
        <f ca="1"/>
        <v>0</v>
      </c>
      <c r="CA41">
        <f ca="1"/>
        <v>0</v>
      </c>
      <c r="CB41">
        <f ca="1"/>
        <v>0</v>
      </c>
      <c r="CC41">
        <f ca="1"/>
        <v>0</v>
      </c>
      <c r="CD41">
        <f ca="1"/>
        <v>0</v>
      </c>
      <c r="CE41">
        <f ca="1"/>
        <v>0</v>
      </c>
      <c r="CF41">
        <f ca="1"/>
        <v>0</v>
      </c>
      <c r="CG41">
        <f ca="1"/>
        <v>0</v>
      </c>
      <c r="CH41">
        <f ca="1"/>
        <v>0</v>
      </c>
      <c r="CI41">
        <f ca="1"/>
        <v>0</v>
      </c>
      <c r="CJ41">
        <f ca="1"/>
        <v>0</v>
      </c>
      <c r="CK41">
        <f ca="1"/>
        <v>0</v>
      </c>
      <c r="CL41">
        <f ca="1"/>
        <v>0</v>
      </c>
      <c r="CM41">
        <f ca="1"/>
        <v>0</v>
      </c>
      <c r="CN41">
        <f ca="1"/>
        <v>0</v>
      </c>
      <c r="CO41">
        <f ca="1"/>
        <v>0</v>
      </c>
      <c r="CP41">
        <f ca="1"/>
        <v>0</v>
      </c>
      <c r="CQ41">
        <f ca="1"/>
        <v>0</v>
      </c>
    </row>
    <row r="42" spans="3:95" x14ac:dyDescent="0.25">
      <c r="C42" cm="1">
        <f t="array" aca="1" ref="C42:CQ42" ca="1">IFERROR(TRANSPOSE(INDEX(_xlfn._xlws.FILTER(INDIRECT("SubcategoriesTable[Subcategory name]"),INDIRECT("SubcategoriesTable[Category name]")=$B42),,)),"No subcategories")</f>
        <v>0</v>
      </c>
      <c r="D42">
        <f ca="1"/>
        <v>0</v>
      </c>
      <c r="E42">
        <f ca="1"/>
        <v>0</v>
      </c>
      <c r="F42">
        <f ca="1"/>
        <v>0</v>
      </c>
      <c r="G42">
        <f ca="1"/>
        <v>0</v>
      </c>
      <c r="H42">
        <f ca="1"/>
        <v>0</v>
      </c>
      <c r="I42">
        <f ca="1"/>
        <v>0</v>
      </c>
      <c r="J42">
        <f ca="1"/>
        <v>0</v>
      </c>
      <c r="K42">
        <f ca="1"/>
        <v>0</v>
      </c>
      <c r="L42">
        <f ca="1"/>
        <v>0</v>
      </c>
      <c r="M42">
        <f ca="1"/>
        <v>0</v>
      </c>
      <c r="N42">
        <f ca="1"/>
        <v>0</v>
      </c>
      <c r="O42">
        <f ca="1"/>
        <v>0</v>
      </c>
      <c r="P42">
        <f ca="1"/>
        <v>0</v>
      </c>
      <c r="Q42">
        <f ca="1"/>
        <v>0</v>
      </c>
      <c r="R42">
        <f ca="1"/>
        <v>0</v>
      </c>
      <c r="S42">
        <f ca="1"/>
        <v>0</v>
      </c>
      <c r="T42">
        <f ca="1"/>
        <v>0</v>
      </c>
      <c r="U42">
        <f ca="1"/>
        <v>0</v>
      </c>
      <c r="V42">
        <f ca="1"/>
        <v>0</v>
      </c>
      <c r="W42">
        <f ca="1"/>
        <v>0</v>
      </c>
      <c r="X42">
        <f ca="1"/>
        <v>0</v>
      </c>
      <c r="Y42">
        <f ca="1"/>
        <v>0</v>
      </c>
      <c r="Z42">
        <f ca="1"/>
        <v>0</v>
      </c>
      <c r="AA42">
        <f ca="1"/>
        <v>0</v>
      </c>
      <c r="AB42">
        <f ca="1"/>
        <v>0</v>
      </c>
      <c r="AC42">
        <f ca="1"/>
        <v>0</v>
      </c>
      <c r="AD42">
        <f ca="1"/>
        <v>0</v>
      </c>
      <c r="AE42">
        <f ca="1"/>
        <v>0</v>
      </c>
      <c r="AF42">
        <f ca="1"/>
        <v>0</v>
      </c>
      <c r="AG42">
        <f ca="1"/>
        <v>0</v>
      </c>
      <c r="AH42">
        <f ca="1"/>
        <v>0</v>
      </c>
      <c r="AI42">
        <f ca="1"/>
        <v>0</v>
      </c>
      <c r="AJ42">
        <f ca="1"/>
        <v>0</v>
      </c>
      <c r="AK42">
        <f ca="1"/>
        <v>0</v>
      </c>
      <c r="AL42">
        <f ca="1"/>
        <v>0</v>
      </c>
      <c r="AM42">
        <f ca="1"/>
        <v>0</v>
      </c>
      <c r="AN42">
        <f ca="1"/>
        <v>0</v>
      </c>
      <c r="AO42">
        <f ca="1"/>
        <v>0</v>
      </c>
      <c r="AP42">
        <f ca="1"/>
        <v>0</v>
      </c>
      <c r="AQ42">
        <f ca="1"/>
        <v>0</v>
      </c>
      <c r="AR42">
        <f ca="1"/>
        <v>0</v>
      </c>
      <c r="AS42">
        <f ca="1"/>
        <v>0</v>
      </c>
      <c r="AT42">
        <f ca="1"/>
        <v>0</v>
      </c>
      <c r="AU42">
        <f ca="1"/>
        <v>0</v>
      </c>
      <c r="AV42">
        <f ca="1"/>
        <v>0</v>
      </c>
      <c r="AW42">
        <f ca="1"/>
        <v>0</v>
      </c>
      <c r="AX42">
        <f ca="1"/>
        <v>0</v>
      </c>
      <c r="AY42">
        <f ca="1"/>
        <v>0</v>
      </c>
      <c r="AZ42">
        <f ca="1"/>
        <v>0</v>
      </c>
      <c r="BA42">
        <f ca="1"/>
        <v>0</v>
      </c>
      <c r="BB42">
        <f ca="1"/>
        <v>0</v>
      </c>
      <c r="BC42">
        <f ca="1"/>
        <v>0</v>
      </c>
      <c r="BD42">
        <f ca="1"/>
        <v>0</v>
      </c>
      <c r="BE42">
        <f ca="1"/>
        <v>0</v>
      </c>
      <c r="BF42">
        <f ca="1"/>
        <v>0</v>
      </c>
      <c r="BG42">
        <f ca="1"/>
        <v>0</v>
      </c>
      <c r="BH42">
        <f ca="1"/>
        <v>0</v>
      </c>
      <c r="BI42">
        <f ca="1"/>
        <v>0</v>
      </c>
      <c r="BJ42">
        <f ca="1"/>
        <v>0</v>
      </c>
      <c r="BK42">
        <f ca="1"/>
        <v>0</v>
      </c>
      <c r="BL42">
        <f ca="1"/>
        <v>0</v>
      </c>
      <c r="BM42">
        <f ca="1"/>
        <v>0</v>
      </c>
      <c r="BN42">
        <f ca="1"/>
        <v>0</v>
      </c>
      <c r="BO42">
        <f ca="1"/>
        <v>0</v>
      </c>
      <c r="BP42">
        <f ca="1"/>
        <v>0</v>
      </c>
      <c r="BQ42">
        <f ca="1"/>
        <v>0</v>
      </c>
      <c r="BR42">
        <f ca="1"/>
        <v>0</v>
      </c>
      <c r="BS42">
        <f ca="1"/>
        <v>0</v>
      </c>
      <c r="BT42">
        <f ca="1"/>
        <v>0</v>
      </c>
      <c r="BU42">
        <f ca="1"/>
        <v>0</v>
      </c>
      <c r="BV42">
        <f ca="1"/>
        <v>0</v>
      </c>
      <c r="BW42">
        <f ca="1"/>
        <v>0</v>
      </c>
      <c r="BX42">
        <f ca="1"/>
        <v>0</v>
      </c>
      <c r="BY42">
        <f ca="1"/>
        <v>0</v>
      </c>
      <c r="BZ42">
        <f ca="1"/>
        <v>0</v>
      </c>
      <c r="CA42">
        <f ca="1"/>
        <v>0</v>
      </c>
      <c r="CB42">
        <f ca="1"/>
        <v>0</v>
      </c>
      <c r="CC42">
        <f ca="1"/>
        <v>0</v>
      </c>
      <c r="CD42">
        <f ca="1"/>
        <v>0</v>
      </c>
      <c r="CE42">
        <f ca="1"/>
        <v>0</v>
      </c>
      <c r="CF42">
        <f ca="1"/>
        <v>0</v>
      </c>
      <c r="CG42">
        <f ca="1"/>
        <v>0</v>
      </c>
      <c r="CH42">
        <f ca="1"/>
        <v>0</v>
      </c>
      <c r="CI42">
        <f ca="1"/>
        <v>0</v>
      </c>
      <c r="CJ42">
        <f ca="1"/>
        <v>0</v>
      </c>
      <c r="CK42">
        <f ca="1"/>
        <v>0</v>
      </c>
      <c r="CL42">
        <f ca="1"/>
        <v>0</v>
      </c>
      <c r="CM42">
        <f ca="1"/>
        <v>0</v>
      </c>
      <c r="CN42">
        <f ca="1"/>
        <v>0</v>
      </c>
      <c r="CO42">
        <f ca="1"/>
        <v>0</v>
      </c>
      <c r="CP42">
        <f ca="1"/>
        <v>0</v>
      </c>
      <c r="CQ42">
        <f ca="1"/>
        <v>0</v>
      </c>
    </row>
    <row r="43" spans="3:95" x14ac:dyDescent="0.25">
      <c r="C43" cm="1">
        <f t="array" aca="1" ref="C43:CQ43" ca="1">IFERROR(TRANSPOSE(INDEX(_xlfn._xlws.FILTER(INDIRECT("SubcategoriesTable[Subcategory name]"),INDIRECT("SubcategoriesTable[Category name]")=$B43),,)),"No subcategories")</f>
        <v>0</v>
      </c>
      <c r="D43">
        <f ca="1"/>
        <v>0</v>
      </c>
      <c r="E43">
        <f ca="1"/>
        <v>0</v>
      </c>
      <c r="F43">
        <f ca="1"/>
        <v>0</v>
      </c>
      <c r="G43">
        <f ca="1"/>
        <v>0</v>
      </c>
      <c r="H43">
        <f ca="1"/>
        <v>0</v>
      </c>
      <c r="I43">
        <f ca="1"/>
        <v>0</v>
      </c>
      <c r="J43">
        <f ca="1"/>
        <v>0</v>
      </c>
      <c r="K43">
        <f ca="1"/>
        <v>0</v>
      </c>
      <c r="L43">
        <f ca="1"/>
        <v>0</v>
      </c>
      <c r="M43">
        <f ca="1"/>
        <v>0</v>
      </c>
      <c r="N43">
        <f ca="1"/>
        <v>0</v>
      </c>
      <c r="O43">
        <f ca="1"/>
        <v>0</v>
      </c>
      <c r="P43">
        <f ca="1"/>
        <v>0</v>
      </c>
      <c r="Q43">
        <f ca="1"/>
        <v>0</v>
      </c>
      <c r="R43">
        <f ca="1"/>
        <v>0</v>
      </c>
      <c r="S43">
        <f ca="1"/>
        <v>0</v>
      </c>
      <c r="T43">
        <f ca="1"/>
        <v>0</v>
      </c>
      <c r="U43">
        <f ca="1"/>
        <v>0</v>
      </c>
      <c r="V43">
        <f ca="1"/>
        <v>0</v>
      </c>
      <c r="W43">
        <f ca="1"/>
        <v>0</v>
      </c>
      <c r="X43">
        <f ca="1"/>
        <v>0</v>
      </c>
      <c r="Y43">
        <f ca="1"/>
        <v>0</v>
      </c>
      <c r="Z43">
        <f ca="1"/>
        <v>0</v>
      </c>
      <c r="AA43">
        <f ca="1"/>
        <v>0</v>
      </c>
      <c r="AB43">
        <f ca="1"/>
        <v>0</v>
      </c>
      <c r="AC43">
        <f ca="1"/>
        <v>0</v>
      </c>
      <c r="AD43">
        <f ca="1"/>
        <v>0</v>
      </c>
      <c r="AE43">
        <f ca="1"/>
        <v>0</v>
      </c>
      <c r="AF43">
        <f ca="1"/>
        <v>0</v>
      </c>
      <c r="AG43">
        <f ca="1"/>
        <v>0</v>
      </c>
      <c r="AH43">
        <f ca="1"/>
        <v>0</v>
      </c>
      <c r="AI43">
        <f ca="1"/>
        <v>0</v>
      </c>
      <c r="AJ43">
        <f ca="1"/>
        <v>0</v>
      </c>
      <c r="AK43">
        <f ca="1"/>
        <v>0</v>
      </c>
      <c r="AL43">
        <f ca="1"/>
        <v>0</v>
      </c>
      <c r="AM43">
        <f ca="1"/>
        <v>0</v>
      </c>
      <c r="AN43">
        <f ca="1"/>
        <v>0</v>
      </c>
      <c r="AO43">
        <f ca="1"/>
        <v>0</v>
      </c>
      <c r="AP43">
        <f ca="1"/>
        <v>0</v>
      </c>
      <c r="AQ43">
        <f ca="1"/>
        <v>0</v>
      </c>
      <c r="AR43">
        <f ca="1"/>
        <v>0</v>
      </c>
      <c r="AS43">
        <f ca="1"/>
        <v>0</v>
      </c>
      <c r="AT43">
        <f ca="1"/>
        <v>0</v>
      </c>
      <c r="AU43">
        <f ca="1"/>
        <v>0</v>
      </c>
      <c r="AV43">
        <f ca="1"/>
        <v>0</v>
      </c>
      <c r="AW43">
        <f ca="1"/>
        <v>0</v>
      </c>
      <c r="AX43">
        <f ca="1"/>
        <v>0</v>
      </c>
      <c r="AY43">
        <f ca="1"/>
        <v>0</v>
      </c>
      <c r="AZ43">
        <f ca="1"/>
        <v>0</v>
      </c>
      <c r="BA43">
        <f ca="1"/>
        <v>0</v>
      </c>
      <c r="BB43">
        <f ca="1"/>
        <v>0</v>
      </c>
      <c r="BC43">
        <f ca="1"/>
        <v>0</v>
      </c>
      <c r="BD43">
        <f ca="1"/>
        <v>0</v>
      </c>
      <c r="BE43">
        <f ca="1"/>
        <v>0</v>
      </c>
      <c r="BF43">
        <f ca="1"/>
        <v>0</v>
      </c>
      <c r="BG43">
        <f ca="1"/>
        <v>0</v>
      </c>
      <c r="BH43">
        <f ca="1"/>
        <v>0</v>
      </c>
      <c r="BI43">
        <f ca="1"/>
        <v>0</v>
      </c>
      <c r="BJ43">
        <f ca="1"/>
        <v>0</v>
      </c>
      <c r="BK43">
        <f ca="1"/>
        <v>0</v>
      </c>
      <c r="BL43">
        <f ca="1"/>
        <v>0</v>
      </c>
      <c r="BM43">
        <f ca="1"/>
        <v>0</v>
      </c>
      <c r="BN43">
        <f ca="1"/>
        <v>0</v>
      </c>
      <c r="BO43">
        <f ca="1"/>
        <v>0</v>
      </c>
      <c r="BP43">
        <f ca="1"/>
        <v>0</v>
      </c>
      <c r="BQ43">
        <f ca="1"/>
        <v>0</v>
      </c>
      <c r="BR43">
        <f ca="1"/>
        <v>0</v>
      </c>
      <c r="BS43">
        <f ca="1"/>
        <v>0</v>
      </c>
      <c r="BT43">
        <f ca="1"/>
        <v>0</v>
      </c>
      <c r="BU43">
        <f ca="1"/>
        <v>0</v>
      </c>
      <c r="BV43">
        <f ca="1"/>
        <v>0</v>
      </c>
      <c r="BW43">
        <f ca="1"/>
        <v>0</v>
      </c>
      <c r="BX43">
        <f ca="1"/>
        <v>0</v>
      </c>
      <c r="BY43">
        <f ca="1"/>
        <v>0</v>
      </c>
      <c r="BZ43">
        <f ca="1"/>
        <v>0</v>
      </c>
      <c r="CA43">
        <f ca="1"/>
        <v>0</v>
      </c>
      <c r="CB43">
        <f ca="1"/>
        <v>0</v>
      </c>
      <c r="CC43">
        <f ca="1"/>
        <v>0</v>
      </c>
      <c r="CD43">
        <f ca="1"/>
        <v>0</v>
      </c>
      <c r="CE43">
        <f ca="1"/>
        <v>0</v>
      </c>
      <c r="CF43">
        <f ca="1"/>
        <v>0</v>
      </c>
      <c r="CG43">
        <f ca="1"/>
        <v>0</v>
      </c>
      <c r="CH43">
        <f ca="1"/>
        <v>0</v>
      </c>
      <c r="CI43">
        <f ca="1"/>
        <v>0</v>
      </c>
      <c r="CJ43">
        <f ca="1"/>
        <v>0</v>
      </c>
      <c r="CK43">
        <f ca="1"/>
        <v>0</v>
      </c>
      <c r="CL43">
        <f ca="1"/>
        <v>0</v>
      </c>
      <c r="CM43">
        <f ca="1"/>
        <v>0</v>
      </c>
      <c r="CN43">
        <f ca="1"/>
        <v>0</v>
      </c>
      <c r="CO43">
        <f ca="1"/>
        <v>0</v>
      </c>
      <c r="CP43">
        <f ca="1"/>
        <v>0</v>
      </c>
      <c r="CQ43">
        <f ca="1"/>
        <v>0</v>
      </c>
    </row>
    <row r="44" spans="3:95" x14ac:dyDescent="0.25">
      <c r="C44" cm="1">
        <f t="array" aca="1" ref="C44:CQ44" ca="1">IFERROR(TRANSPOSE(INDEX(_xlfn._xlws.FILTER(INDIRECT("SubcategoriesTable[Subcategory name]"),INDIRECT("SubcategoriesTable[Category name]")=$B44),,)),"No subcategories")</f>
        <v>0</v>
      </c>
      <c r="D44">
        <f ca="1"/>
        <v>0</v>
      </c>
      <c r="E44">
        <f ca="1"/>
        <v>0</v>
      </c>
      <c r="F44">
        <f ca="1"/>
        <v>0</v>
      </c>
      <c r="G44">
        <f ca="1"/>
        <v>0</v>
      </c>
      <c r="H44">
        <f ca="1"/>
        <v>0</v>
      </c>
      <c r="I44">
        <f ca="1"/>
        <v>0</v>
      </c>
      <c r="J44">
        <f ca="1"/>
        <v>0</v>
      </c>
      <c r="K44">
        <f ca="1"/>
        <v>0</v>
      </c>
      <c r="L44">
        <f ca="1"/>
        <v>0</v>
      </c>
      <c r="M44">
        <f ca="1"/>
        <v>0</v>
      </c>
      <c r="N44">
        <f ca="1"/>
        <v>0</v>
      </c>
      <c r="O44">
        <f ca="1"/>
        <v>0</v>
      </c>
      <c r="P44">
        <f ca="1"/>
        <v>0</v>
      </c>
      <c r="Q44">
        <f ca="1"/>
        <v>0</v>
      </c>
      <c r="R44">
        <f ca="1"/>
        <v>0</v>
      </c>
      <c r="S44">
        <f ca="1"/>
        <v>0</v>
      </c>
      <c r="T44">
        <f ca="1"/>
        <v>0</v>
      </c>
      <c r="U44">
        <f ca="1"/>
        <v>0</v>
      </c>
      <c r="V44">
        <f ca="1"/>
        <v>0</v>
      </c>
      <c r="W44">
        <f ca="1"/>
        <v>0</v>
      </c>
      <c r="X44">
        <f ca="1"/>
        <v>0</v>
      </c>
      <c r="Y44">
        <f ca="1"/>
        <v>0</v>
      </c>
      <c r="Z44">
        <f ca="1"/>
        <v>0</v>
      </c>
      <c r="AA44">
        <f ca="1"/>
        <v>0</v>
      </c>
      <c r="AB44">
        <f ca="1"/>
        <v>0</v>
      </c>
      <c r="AC44">
        <f ca="1"/>
        <v>0</v>
      </c>
      <c r="AD44">
        <f ca="1"/>
        <v>0</v>
      </c>
      <c r="AE44">
        <f ca="1"/>
        <v>0</v>
      </c>
      <c r="AF44">
        <f ca="1"/>
        <v>0</v>
      </c>
      <c r="AG44">
        <f ca="1"/>
        <v>0</v>
      </c>
      <c r="AH44">
        <f ca="1"/>
        <v>0</v>
      </c>
      <c r="AI44">
        <f ca="1"/>
        <v>0</v>
      </c>
      <c r="AJ44">
        <f ca="1"/>
        <v>0</v>
      </c>
      <c r="AK44">
        <f ca="1"/>
        <v>0</v>
      </c>
      <c r="AL44">
        <f ca="1"/>
        <v>0</v>
      </c>
      <c r="AM44">
        <f ca="1"/>
        <v>0</v>
      </c>
      <c r="AN44">
        <f ca="1"/>
        <v>0</v>
      </c>
      <c r="AO44">
        <f ca="1"/>
        <v>0</v>
      </c>
      <c r="AP44">
        <f ca="1"/>
        <v>0</v>
      </c>
      <c r="AQ44">
        <f ca="1"/>
        <v>0</v>
      </c>
      <c r="AR44">
        <f ca="1"/>
        <v>0</v>
      </c>
      <c r="AS44">
        <f ca="1"/>
        <v>0</v>
      </c>
      <c r="AT44">
        <f ca="1"/>
        <v>0</v>
      </c>
      <c r="AU44">
        <f ca="1"/>
        <v>0</v>
      </c>
      <c r="AV44">
        <f ca="1"/>
        <v>0</v>
      </c>
      <c r="AW44">
        <f ca="1"/>
        <v>0</v>
      </c>
      <c r="AX44">
        <f ca="1"/>
        <v>0</v>
      </c>
      <c r="AY44">
        <f ca="1"/>
        <v>0</v>
      </c>
      <c r="AZ44">
        <f ca="1"/>
        <v>0</v>
      </c>
      <c r="BA44">
        <f ca="1"/>
        <v>0</v>
      </c>
      <c r="BB44">
        <f ca="1"/>
        <v>0</v>
      </c>
      <c r="BC44">
        <f ca="1"/>
        <v>0</v>
      </c>
      <c r="BD44">
        <f ca="1"/>
        <v>0</v>
      </c>
      <c r="BE44">
        <f ca="1"/>
        <v>0</v>
      </c>
      <c r="BF44">
        <f ca="1"/>
        <v>0</v>
      </c>
      <c r="BG44">
        <f ca="1"/>
        <v>0</v>
      </c>
      <c r="BH44">
        <f ca="1"/>
        <v>0</v>
      </c>
      <c r="BI44">
        <f ca="1"/>
        <v>0</v>
      </c>
      <c r="BJ44">
        <f ca="1"/>
        <v>0</v>
      </c>
      <c r="BK44">
        <f ca="1"/>
        <v>0</v>
      </c>
      <c r="BL44">
        <f ca="1"/>
        <v>0</v>
      </c>
      <c r="BM44">
        <f ca="1"/>
        <v>0</v>
      </c>
      <c r="BN44">
        <f ca="1"/>
        <v>0</v>
      </c>
      <c r="BO44">
        <f ca="1"/>
        <v>0</v>
      </c>
      <c r="BP44">
        <f ca="1"/>
        <v>0</v>
      </c>
      <c r="BQ44">
        <f ca="1"/>
        <v>0</v>
      </c>
      <c r="BR44">
        <f ca="1"/>
        <v>0</v>
      </c>
      <c r="BS44">
        <f ca="1"/>
        <v>0</v>
      </c>
      <c r="BT44">
        <f ca="1"/>
        <v>0</v>
      </c>
      <c r="BU44">
        <f ca="1"/>
        <v>0</v>
      </c>
      <c r="BV44">
        <f ca="1"/>
        <v>0</v>
      </c>
      <c r="BW44">
        <f ca="1"/>
        <v>0</v>
      </c>
      <c r="BX44">
        <f ca="1"/>
        <v>0</v>
      </c>
      <c r="BY44">
        <f ca="1"/>
        <v>0</v>
      </c>
      <c r="BZ44">
        <f ca="1"/>
        <v>0</v>
      </c>
      <c r="CA44">
        <f ca="1"/>
        <v>0</v>
      </c>
      <c r="CB44">
        <f ca="1"/>
        <v>0</v>
      </c>
      <c r="CC44">
        <f ca="1"/>
        <v>0</v>
      </c>
      <c r="CD44">
        <f ca="1"/>
        <v>0</v>
      </c>
      <c r="CE44">
        <f ca="1"/>
        <v>0</v>
      </c>
      <c r="CF44">
        <f ca="1"/>
        <v>0</v>
      </c>
      <c r="CG44">
        <f ca="1"/>
        <v>0</v>
      </c>
      <c r="CH44">
        <f ca="1"/>
        <v>0</v>
      </c>
      <c r="CI44">
        <f ca="1"/>
        <v>0</v>
      </c>
      <c r="CJ44">
        <f ca="1"/>
        <v>0</v>
      </c>
      <c r="CK44">
        <f ca="1"/>
        <v>0</v>
      </c>
      <c r="CL44">
        <f ca="1"/>
        <v>0</v>
      </c>
      <c r="CM44">
        <f ca="1"/>
        <v>0</v>
      </c>
      <c r="CN44">
        <f ca="1"/>
        <v>0</v>
      </c>
      <c r="CO44">
        <f ca="1"/>
        <v>0</v>
      </c>
      <c r="CP44">
        <f ca="1"/>
        <v>0</v>
      </c>
      <c r="CQ44">
        <f ca="1"/>
        <v>0</v>
      </c>
    </row>
    <row r="45" spans="3:95" x14ac:dyDescent="0.25">
      <c r="C45" cm="1">
        <f t="array" aca="1" ref="C45:CQ45" ca="1">IFERROR(TRANSPOSE(INDEX(_xlfn._xlws.FILTER(INDIRECT("SubcategoriesTable[Subcategory name]"),INDIRECT("SubcategoriesTable[Category name]")=$B45),,)),"No subcategories")</f>
        <v>0</v>
      </c>
      <c r="D45">
        <f ca="1"/>
        <v>0</v>
      </c>
      <c r="E45">
        <f ca="1"/>
        <v>0</v>
      </c>
      <c r="F45">
        <f ca="1"/>
        <v>0</v>
      </c>
      <c r="G45">
        <f ca="1"/>
        <v>0</v>
      </c>
      <c r="H45">
        <f ca="1"/>
        <v>0</v>
      </c>
      <c r="I45">
        <f ca="1"/>
        <v>0</v>
      </c>
      <c r="J45">
        <f ca="1"/>
        <v>0</v>
      </c>
      <c r="K45">
        <f ca="1"/>
        <v>0</v>
      </c>
      <c r="L45">
        <f ca="1"/>
        <v>0</v>
      </c>
      <c r="M45">
        <f ca="1"/>
        <v>0</v>
      </c>
      <c r="N45">
        <f ca="1"/>
        <v>0</v>
      </c>
      <c r="O45">
        <f ca="1"/>
        <v>0</v>
      </c>
      <c r="P45">
        <f ca="1"/>
        <v>0</v>
      </c>
      <c r="Q45">
        <f ca="1"/>
        <v>0</v>
      </c>
      <c r="R45">
        <f ca="1"/>
        <v>0</v>
      </c>
      <c r="S45">
        <f ca="1"/>
        <v>0</v>
      </c>
      <c r="T45">
        <f ca="1"/>
        <v>0</v>
      </c>
      <c r="U45">
        <f ca="1"/>
        <v>0</v>
      </c>
      <c r="V45">
        <f ca="1"/>
        <v>0</v>
      </c>
      <c r="W45">
        <f ca="1"/>
        <v>0</v>
      </c>
      <c r="X45">
        <f ca="1"/>
        <v>0</v>
      </c>
      <c r="Y45">
        <f ca="1"/>
        <v>0</v>
      </c>
      <c r="Z45">
        <f ca="1"/>
        <v>0</v>
      </c>
      <c r="AA45">
        <f ca="1"/>
        <v>0</v>
      </c>
      <c r="AB45">
        <f ca="1"/>
        <v>0</v>
      </c>
      <c r="AC45">
        <f ca="1"/>
        <v>0</v>
      </c>
      <c r="AD45">
        <f ca="1"/>
        <v>0</v>
      </c>
      <c r="AE45">
        <f ca="1"/>
        <v>0</v>
      </c>
      <c r="AF45">
        <f ca="1"/>
        <v>0</v>
      </c>
      <c r="AG45">
        <f ca="1"/>
        <v>0</v>
      </c>
      <c r="AH45">
        <f ca="1"/>
        <v>0</v>
      </c>
      <c r="AI45">
        <f ca="1"/>
        <v>0</v>
      </c>
      <c r="AJ45">
        <f ca="1"/>
        <v>0</v>
      </c>
      <c r="AK45">
        <f ca="1"/>
        <v>0</v>
      </c>
      <c r="AL45">
        <f ca="1"/>
        <v>0</v>
      </c>
      <c r="AM45">
        <f ca="1"/>
        <v>0</v>
      </c>
      <c r="AN45">
        <f ca="1"/>
        <v>0</v>
      </c>
      <c r="AO45">
        <f ca="1"/>
        <v>0</v>
      </c>
      <c r="AP45">
        <f ca="1"/>
        <v>0</v>
      </c>
      <c r="AQ45">
        <f ca="1"/>
        <v>0</v>
      </c>
      <c r="AR45">
        <f ca="1"/>
        <v>0</v>
      </c>
      <c r="AS45">
        <f ca="1"/>
        <v>0</v>
      </c>
      <c r="AT45">
        <f ca="1"/>
        <v>0</v>
      </c>
      <c r="AU45">
        <f ca="1"/>
        <v>0</v>
      </c>
      <c r="AV45">
        <f ca="1"/>
        <v>0</v>
      </c>
      <c r="AW45">
        <f ca="1"/>
        <v>0</v>
      </c>
      <c r="AX45">
        <f ca="1"/>
        <v>0</v>
      </c>
      <c r="AY45">
        <f ca="1"/>
        <v>0</v>
      </c>
      <c r="AZ45">
        <f ca="1"/>
        <v>0</v>
      </c>
      <c r="BA45">
        <f ca="1"/>
        <v>0</v>
      </c>
      <c r="BB45">
        <f ca="1"/>
        <v>0</v>
      </c>
      <c r="BC45">
        <f ca="1"/>
        <v>0</v>
      </c>
      <c r="BD45">
        <f ca="1"/>
        <v>0</v>
      </c>
      <c r="BE45">
        <f ca="1"/>
        <v>0</v>
      </c>
      <c r="BF45">
        <f ca="1"/>
        <v>0</v>
      </c>
      <c r="BG45">
        <f ca="1"/>
        <v>0</v>
      </c>
      <c r="BH45">
        <f ca="1"/>
        <v>0</v>
      </c>
      <c r="BI45">
        <f ca="1"/>
        <v>0</v>
      </c>
      <c r="BJ45">
        <f ca="1"/>
        <v>0</v>
      </c>
      <c r="BK45">
        <f ca="1"/>
        <v>0</v>
      </c>
      <c r="BL45">
        <f ca="1"/>
        <v>0</v>
      </c>
      <c r="BM45">
        <f ca="1"/>
        <v>0</v>
      </c>
      <c r="BN45">
        <f ca="1"/>
        <v>0</v>
      </c>
      <c r="BO45">
        <f ca="1"/>
        <v>0</v>
      </c>
      <c r="BP45">
        <f ca="1"/>
        <v>0</v>
      </c>
      <c r="BQ45">
        <f ca="1"/>
        <v>0</v>
      </c>
      <c r="BR45">
        <f ca="1"/>
        <v>0</v>
      </c>
      <c r="BS45">
        <f ca="1"/>
        <v>0</v>
      </c>
      <c r="BT45">
        <f ca="1"/>
        <v>0</v>
      </c>
      <c r="BU45">
        <f ca="1"/>
        <v>0</v>
      </c>
      <c r="BV45">
        <f ca="1"/>
        <v>0</v>
      </c>
      <c r="BW45">
        <f ca="1"/>
        <v>0</v>
      </c>
      <c r="BX45">
        <f ca="1"/>
        <v>0</v>
      </c>
      <c r="BY45">
        <f ca="1"/>
        <v>0</v>
      </c>
      <c r="BZ45">
        <f ca="1"/>
        <v>0</v>
      </c>
      <c r="CA45">
        <f ca="1"/>
        <v>0</v>
      </c>
      <c r="CB45">
        <f ca="1"/>
        <v>0</v>
      </c>
      <c r="CC45">
        <f ca="1"/>
        <v>0</v>
      </c>
      <c r="CD45">
        <f ca="1"/>
        <v>0</v>
      </c>
      <c r="CE45">
        <f ca="1"/>
        <v>0</v>
      </c>
      <c r="CF45">
        <f ca="1"/>
        <v>0</v>
      </c>
      <c r="CG45">
        <f ca="1"/>
        <v>0</v>
      </c>
      <c r="CH45">
        <f ca="1"/>
        <v>0</v>
      </c>
      <c r="CI45">
        <f ca="1"/>
        <v>0</v>
      </c>
      <c r="CJ45">
        <f ca="1"/>
        <v>0</v>
      </c>
      <c r="CK45">
        <f ca="1"/>
        <v>0</v>
      </c>
      <c r="CL45">
        <f ca="1"/>
        <v>0</v>
      </c>
      <c r="CM45">
        <f ca="1"/>
        <v>0</v>
      </c>
      <c r="CN45">
        <f ca="1"/>
        <v>0</v>
      </c>
      <c r="CO45">
        <f ca="1"/>
        <v>0</v>
      </c>
      <c r="CP45">
        <f ca="1"/>
        <v>0</v>
      </c>
      <c r="CQ45">
        <f ca="1"/>
        <v>0</v>
      </c>
    </row>
    <row r="46" spans="3:95" x14ac:dyDescent="0.25">
      <c r="C46" cm="1">
        <f t="array" aca="1" ref="C46:CQ46" ca="1">IFERROR(TRANSPOSE(INDEX(_xlfn._xlws.FILTER(INDIRECT("SubcategoriesTable[Subcategory name]"),INDIRECT("SubcategoriesTable[Category name]")=$B46),,)),"No subcategories")</f>
        <v>0</v>
      </c>
      <c r="D46">
        <f ca="1"/>
        <v>0</v>
      </c>
      <c r="E46">
        <f ca="1"/>
        <v>0</v>
      </c>
      <c r="F46">
        <f ca="1"/>
        <v>0</v>
      </c>
      <c r="G46">
        <f ca="1"/>
        <v>0</v>
      </c>
      <c r="H46">
        <f ca="1"/>
        <v>0</v>
      </c>
      <c r="I46">
        <f ca="1"/>
        <v>0</v>
      </c>
      <c r="J46">
        <f ca="1"/>
        <v>0</v>
      </c>
      <c r="K46">
        <f ca="1"/>
        <v>0</v>
      </c>
      <c r="L46">
        <f ca="1"/>
        <v>0</v>
      </c>
      <c r="M46">
        <f ca="1"/>
        <v>0</v>
      </c>
      <c r="N46">
        <f ca="1"/>
        <v>0</v>
      </c>
      <c r="O46">
        <f ca="1"/>
        <v>0</v>
      </c>
      <c r="P46">
        <f ca="1"/>
        <v>0</v>
      </c>
      <c r="Q46">
        <f ca="1"/>
        <v>0</v>
      </c>
      <c r="R46">
        <f ca="1"/>
        <v>0</v>
      </c>
      <c r="S46">
        <f ca="1"/>
        <v>0</v>
      </c>
      <c r="T46">
        <f ca="1"/>
        <v>0</v>
      </c>
      <c r="U46">
        <f ca="1"/>
        <v>0</v>
      </c>
      <c r="V46">
        <f ca="1"/>
        <v>0</v>
      </c>
      <c r="W46">
        <f ca="1"/>
        <v>0</v>
      </c>
      <c r="X46">
        <f ca="1"/>
        <v>0</v>
      </c>
      <c r="Y46">
        <f ca="1"/>
        <v>0</v>
      </c>
      <c r="Z46">
        <f ca="1"/>
        <v>0</v>
      </c>
      <c r="AA46">
        <f ca="1"/>
        <v>0</v>
      </c>
      <c r="AB46">
        <f ca="1"/>
        <v>0</v>
      </c>
      <c r="AC46">
        <f ca="1"/>
        <v>0</v>
      </c>
      <c r="AD46">
        <f ca="1"/>
        <v>0</v>
      </c>
      <c r="AE46">
        <f ca="1"/>
        <v>0</v>
      </c>
      <c r="AF46">
        <f ca="1"/>
        <v>0</v>
      </c>
      <c r="AG46">
        <f ca="1"/>
        <v>0</v>
      </c>
      <c r="AH46">
        <f ca="1"/>
        <v>0</v>
      </c>
      <c r="AI46">
        <f ca="1"/>
        <v>0</v>
      </c>
      <c r="AJ46">
        <f ca="1"/>
        <v>0</v>
      </c>
      <c r="AK46">
        <f ca="1"/>
        <v>0</v>
      </c>
      <c r="AL46">
        <f ca="1"/>
        <v>0</v>
      </c>
      <c r="AM46">
        <f ca="1"/>
        <v>0</v>
      </c>
      <c r="AN46">
        <f ca="1"/>
        <v>0</v>
      </c>
      <c r="AO46">
        <f ca="1"/>
        <v>0</v>
      </c>
      <c r="AP46">
        <f ca="1"/>
        <v>0</v>
      </c>
      <c r="AQ46">
        <f ca="1"/>
        <v>0</v>
      </c>
      <c r="AR46">
        <f ca="1"/>
        <v>0</v>
      </c>
      <c r="AS46">
        <f ca="1"/>
        <v>0</v>
      </c>
      <c r="AT46">
        <f ca="1"/>
        <v>0</v>
      </c>
      <c r="AU46">
        <f ca="1"/>
        <v>0</v>
      </c>
      <c r="AV46">
        <f ca="1"/>
        <v>0</v>
      </c>
      <c r="AW46">
        <f ca="1"/>
        <v>0</v>
      </c>
      <c r="AX46">
        <f ca="1"/>
        <v>0</v>
      </c>
      <c r="AY46">
        <f ca="1"/>
        <v>0</v>
      </c>
      <c r="AZ46">
        <f ca="1"/>
        <v>0</v>
      </c>
      <c r="BA46">
        <f ca="1"/>
        <v>0</v>
      </c>
      <c r="BB46">
        <f ca="1"/>
        <v>0</v>
      </c>
      <c r="BC46">
        <f ca="1"/>
        <v>0</v>
      </c>
      <c r="BD46">
        <f ca="1"/>
        <v>0</v>
      </c>
      <c r="BE46">
        <f ca="1"/>
        <v>0</v>
      </c>
      <c r="BF46">
        <f ca="1"/>
        <v>0</v>
      </c>
      <c r="BG46">
        <f ca="1"/>
        <v>0</v>
      </c>
      <c r="BH46">
        <f ca="1"/>
        <v>0</v>
      </c>
      <c r="BI46">
        <f ca="1"/>
        <v>0</v>
      </c>
      <c r="BJ46">
        <f ca="1"/>
        <v>0</v>
      </c>
      <c r="BK46">
        <f ca="1"/>
        <v>0</v>
      </c>
      <c r="BL46">
        <f ca="1"/>
        <v>0</v>
      </c>
      <c r="BM46">
        <f ca="1"/>
        <v>0</v>
      </c>
      <c r="BN46">
        <f ca="1"/>
        <v>0</v>
      </c>
      <c r="BO46">
        <f ca="1"/>
        <v>0</v>
      </c>
      <c r="BP46">
        <f ca="1"/>
        <v>0</v>
      </c>
      <c r="BQ46">
        <f ca="1"/>
        <v>0</v>
      </c>
      <c r="BR46">
        <f ca="1"/>
        <v>0</v>
      </c>
      <c r="BS46">
        <f ca="1"/>
        <v>0</v>
      </c>
      <c r="BT46">
        <f ca="1"/>
        <v>0</v>
      </c>
      <c r="BU46">
        <f ca="1"/>
        <v>0</v>
      </c>
      <c r="BV46">
        <f ca="1"/>
        <v>0</v>
      </c>
      <c r="BW46">
        <f ca="1"/>
        <v>0</v>
      </c>
      <c r="BX46">
        <f ca="1"/>
        <v>0</v>
      </c>
      <c r="BY46">
        <f ca="1"/>
        <v>0</v>
      </c>
      <c r="BZ46">
        <f ca="1"/>
        <v>0</v>
      </c>
      <c r="CA46">
        <f ca="1"/>
        <v>0</v>
      </c>
      <c r="CB46">
        <f ca="1"/>
        <v>0</v>
      </c>
      <c r="CC46">
        <f ca="1"/>
        <v>0</v>
      </c>
      <c r="CD46">
        <f ca="1"/>
        <v>0</v>
      </c>
      <c r="CE46">
        <f ca="1"/>
        <v>0</v>
      </c>
      <c r="CF46">
        <f ca="1"/>
        <v>0</v>
      </c>
      <c r="CG46">
        <f ca="1"/>
        <v>0</v>
      </c>
      <c r="CH46">
        <f ca="1"/>
        <v>0</v>
      </c>
      <c r="CI46">
        <f ca="1"/>
        <v>0</v>
      </c>
      <c r="CJ46">
        <f ca="1"/>
        <v>0</v>
      </c>
      <c r="CK46">
        <f ca="1"/>
        <v>0</v>
      </c>
      <c r="CL46">
        <f ca="1"/>
        <v>0</v>
      </c>
      <c r="CM46">
        <f ca="1"/>
        <v>0</v>
      </c>
      <c r="CN46">
        <f ca="1"/>
        <v>0</v>
      </c>
      <c r="CO46">
        <f ca="1"/>
        <v>0</v>
      </c>
      <c r="CP46">
        <f ca="1"/>
        <v>0</v>
      </c>
      <c r="CQ46">
        <f ca="1"/>
        <v>0</v>
      </c>
    </row>
    <row r="47" spans="3:95" x14ac:dyDescent="0.25">
      <c r="C47" cm="1">
        <f t="array" aca="1" ref="C47:CQ47" ca="1">IFERROR(TRANSPOSE(INDEX(_xlfn._xlws.FILTER(INDIRECT("SubcategoriesTable[Subcategory name]"),INDIRECT("SubcategoriesTable[Category name]")=$B47),,)),"No subcategories")</f>
        <v>0</v>
      </c>
      <c r="D47">
        <f ca="1"/>
        <v>0</v>
      </c>
      <c r="E47">
        <f ca="1"/>
        <v>0</v>
      </c>
      <c r="F47">
        <f ca="1"/>
        <v>0</v>
      </c>
      <c r="G47">
        <f ca="1"/>
        <v>0</v>
      </c>
      <c r="H47">
        <f ca="1"/>
        <v>0</v>
      </c>
      <c r="I47">
        <f ca="1"/>
        <v>0</v>
      </c>
      <c r="J47">
        <f ca="1"/>
        <v>0</v>
      </c>
      <c r="K47">
        <f ca="1"/>
        <v>0</v>
      </c>
      <c r="L47">
        <f ca="1"/>
        <v>0</v>
      </c>
      <c r="M47">
        <f ca="1"/>
        <v>0</v>
      </c>
      <c r="N47">
        <f ca="1"/>
        <v>0</v>
      </c>
      <c r="O47">
        <f ca="1"/>
        <v>0</v>
      </c>
      <c r="P47">
        <f ca="1"/>
        <v>0</v>
      </c>
      <c r="Q47">
        <f ca="1"/>
        <v>0</v>
      </c>
      <c r="R47">
        <f ca="1"/>
        <v>0</v>
      </c>
      <c r="S47">
        <f ca="1"/>
        <v>0</v>
      </c>
      <c r="T47">
        <f ca="1"/>
        <v>0</v>
      </c>
      <c r="U47">
        <f ca="1"/>
        <v>0</v>
      </c>
      <c r="V47">
        <f ca="1"/>
        <v>0</v>
      </c>
      <c r="W47">
        <f ca="1"/>
        <v>0</v>
      </c>
      <c r="X47">
        <f ca="1"/>
        <v>0</v>
      </c>
      <c r="Y47">
        <f ca="1"/>
        <v>0</v>
      </c>
      <c r="Z47">
        <f ca="1"/>
        <v>0</v>
      </c>
      <c r="AA47">
        <f ca="1"/>
        <v>0</v>
      </c>
      <c r="AB47">
        <f ca="1"/>
        <v>0</v>
      </c>
      <c r="AC47">
        <f ca="1"/>
        <v>0</v>
      </c>
      <c r="AD47">
        <f ca="1"/>
        <v>0</v>
      </c>
      <c r="AE47">
        <f ca="1"/>
        <v>0</v>
      </c>
      <c r="AF47">
        <f ca="1"/>
        <v>0</v>
      </c>
      <c r="AG47">
        <f ca="1"/>
        <v>0</v>
      </c>
      <c r="AH47">
        <f ca="1"/>
        <v>0</v>
      </c>
      <c r="AI47">
        <f ca="1"/>
        <v>0</v>
      </c>
      <c r="AJ47">
        <f ca="1"/>
        <v>0</v>
      </c>
      <c r="AK47">
        <f ca="1"/>
        <v>0</v>
      </c>
      <c r="AL47">
        <f ca="1"/>
        <v>0</v>
      </c>
      <c r="AM47">
        <f ca="1"/>
        <v>0</v>
      </c>
      <c r="AN47">
        <f ca="1"/>
        <v>0</v>
      </c>
      <c r="AO47">
        <f ca="1"/>
        <v>0</v>
      </c>
      <c r="AP47">
        <f ca="1"/>
        <v>0</v>
      </c>
      <c r="AQ47">
        <f ca="1"/>
        <v>0</v>
      </c>
      <c r="AR47">
        <f ca="1"/>
        <v>0</v>
      </c>
      <c r="AS47">
        <f ca="1"/>
        <v>0</v>
      </c>
      <c r="AT47">
        <f ca="1"/>
        <v>0</v>
      </c>
      <c r="AU47">
        <f ca="1"/>
        <v>0</v>
      </c>
      <c r="AV47">
        <f ca="1"/>
        <v>0</v>
      </c>
      <c r="AW47">
        <f ca="1"/>
        <v>0</v>
      </c>
      <c r="AX47">
        <f ca="1"/>
        <v>0</v>
      </c>
      <c r="AY47">
        <f ca="1"/>
        <v>0</v>
      </c>
      <c r="AZ47">
        <f ca="1"/>
        <v>0</v>
      </c>
      <c r="BA47">
        <f ca="1"/>
        <v>0</v>
      </c>
      <c r="BB47">
        <f ca="1"/>
        <v>0</v>
      </c>
      <c r="BC47">
        <f ca="1"/>
        <v>0</v>
      </c>
      <c r="BD47">
        <f ca="1"/>
        <v>0</v>
      </c>
      <c r="BE47">
        <f ca="1"/>
        <v>0</v>
      </c>
      <c r="BF47">
        <f ca="1"/>
        <v>0</v>
      </c>
      <c r="BG47">
        <f ca="1"/>
        <v>0</v>
      </c>
      <c r="BH47">
        <f ca="1"/>
        <v>0</v>
      </c>
      <c r="BI47">
        <f ca="1"/>
        <v>0</v>
      </c>
      <c r="BJ47">
        <f ca="1"/>
        <v>0</v>
      </c>
      <c r="BK47">
        <f ca="1"/>
        <v>0</v>
      </c>
      <c r="BL47">
        <f ca="1"/>
        <v>0</v>
      </c>
      <c r="BM47">
        <f ca="1"/>
        <v>0</v>
      </c>
      <c r="BN47">
        <f ca="1"/>
        <v>0</v>
      </c>
      <c r="BO47">
        <f ca="1"/>
        <v>0</v>
      </c>
      <c r="BP47">
        <f ca="1"/>
        <v>0</v>
      </c>
      <c r="BQ47">
        <f ca="1"/>
        <v>0</v>
      </c>
      <c r="BR47">
        <f ca="1"/>
        <v>0</v>
      </c>
      <c r="BS47">
        <f ca="1"/>
        <v>0</v>
      </c>
      <c r="BT47">
        <f ca="1"/>
        <v>0</v>
      </c>
      <c r="BU47">
        <f ca="1"/>
        <v>0</v>
      </c>
      <c r="BV47">
        <f ca="1"/>
        <v>0</v>
      </c>
      <c r="BW47">
        <f ca="1"/>
        <v>0</v>
      </c>
      <c r="BX47">
        <f ca="1"/>
        <v>0</v>
      </c>
      <c r="BY47">
        <f ca="1"/>
        <v>0</v>
      </c>
      <c r="BZ47">
        <f ca="1"/>
        <v>0</v>
      </c>
      <c r="CA47">
        <f ca="1"/>
        <v>0</v>
      </c>
      <c r="CB47">
        <f ca="1"/>
        <v>0</v>
      </c>
      <c r="CC47">
        <f ca="1"/>
        <v>0</v>
      </c>
      <c r="CD47">
        <f ca="1"/>
        <v>0</v>
      </c>
      <c r="CE47">
        <f ca="1"/>
        <v>0</v>
      </c>
      <c r="CF47">
        <f ca="1"/>
        <v>0</v>
      </c>
      <c r="CG47">
        <f ca="1"/>
        <v>0</v>
      </c>
      <c r="CH47">
        <f ca="1"/>
        <v>0</v>
      </c>
      <c r="CI47">
        <f ca="1"/>
        <v>0</v>
      </c>
      <c r="CJ47">
        <f ca="1"/>
        <v>0</v>
      </c>
      <c r="CK47">
        <f ca="1"/>
        <v>0</v>
      </c>
      <c r="CL47">
        <f ca="1"/>
        <v>0</v>
      </c>
      <c r="CM47">
        <f ca="1"/>
        <v>0</v>
      </c>
      <c r="CN47">
        <f ca="1"/>
        <v>0</v>
      </c>
      <c r="CO47">
        <f ca="1"/>
        <v>0</v>
      </c>
      <c r="CP47">
        <f ca="1"/>
        <v>0</v>
      </c>
      <c r="CQ47">
        <f ca="1"/>
        <v>0</v>
      </c>
    </row>
    <row r="48" spans="3:95" x14ac:dyDescent="0.25">
      <c r="C48" cm="1">
        <f t="array" aca="1" ref="C48:CQ48" ca="1">IFERROR(TRANSPOSE(INDEX(_xlfn._xlws.FILTER(INDIRECT("SubcategoriesTable[Subcategory name]"),INDIRECT("SubcategoriesTable[Category name]")=$B48),,)),"No subcategories")</f>
        <v>0</v>
      </c>
      <c r="D48">
        <f ca="1"/>
        <v>0</v>
      </c>
      <c r="E48">
        <f ca="1"/>
        <v>0</v>
      </c>
      <c r="F48">
        <f ca="1"/>
        <v>0</v>
      </c>
      <c r="G48">
        <f ca="1"/>
        <v>0</v>
      </c>
      <c r="H48">
        <f ca="1"/>
        <v>0</v>
      </c>
      <c r="I48">
        <f ca="1"/>
        <v>0</v>
      </c>
      <c r="J48">
        <f ca="1"/>
        <v>0</v>
      </c>
      <c r="K48">
        <f ca="1"/>
        <v>0</v>
      </c>
      <c r="L48">
        <f ca="1"/>
        <v>0</v>
      </c>
      <c r="M48">
        <f ca="1"/>
        <v>0</v>
      </c>
      <c r="N48">
        <f ca="1"/>
        <v>0</v>
      </c>
      <c r="O48">
        <f ca="1"/>
        <v>0</v>
      </c>
      <c r="P48">
        <f ca="1"/>
        <v>0</v>
      </c>
      <c r="Q48">
        <f ca="1"/>
        <v>0</v>
      </c>
      <c r="R48">
        <f ca="1"/>
        <v>0</v>
      </c>
      <c r="S48">
        <f ca="1"/>
        <v>0</v>
      </c>
      <c r="T48">
        <f ca="1"/>
        <v>0</v>
      </c>
      <c r="U48">
        <f ca="1"/>
        <v>0</v>
      </c>
      <c r="V48">
        <f ca="1"/>
        <v>0</v>
      </c>
      <c r="W48">
        <f ca="1"/>
        <v>0</v>
      </c>
      <c r="X48">
        <f ca="1"/>
        <v>0</v>
      </c>
      <c r="Y48">
        <f ca="1"/>
        <v>0</v>
      </c>
      <c r="Z48">
        <f ca="1"/>
        <v>0</v>
      </c>
      <c r="AA48">
        <f ca="1"/>
        <v>0</v>
      </c>
      <c r="AB48">
        <f ca="1"/>
        <v>0</v>
      </c>
      <c r="AC48">
        <f ca="1"/>
        <v>0</v>
      </c>
      <c r="AD48">
        <f ca="1"/>
        <v>0</v>
      </c>
      <c r="AE48">
        <f ca="1"/>
        <v>0</v>
      </c>
      <c r="AF48">
        <f ca="1"/>
        <v>0</v>
      </c>
      <c r="AG48">
        <f ca="1"/>
        <v>0</v>
      </c>
      <c r="AH48">
        <f ca="1"/>
        <v>0</v>
      </c>
      <c r="AI48">
        <f ca="1"/>
        <v>0</v>
      </c>
      <c r="AJ48">
        <f ca="1"/>
        <v>0</v>
      </c>
      <c r="AK48">
        <f ca="1"/>
        <v>0</v>
      </c>
      <c r="AL48">
        <f ca="1"/>
        <v>0</v>
      </c>
      <c r="AM48">
        <f ca="1"/>
        <v>0</v>
      </c>
      <c r="AN48">
        <f ca="1"/>
        <v>0</v>
      </c>
      <c r="AO48">
        <f ca="1"/>
        <v>0</v>
      </c>
      <c r="AP48">
        <f ca="1"/>
        <v>0</v>
      </c>
      <c r="AQ48">
        <f ca="1"/>
        <v>0</v>
      </c>
      <c r="AR48">
        <f ca="1"/>
        <v>0</v>
      </c>
      <c r="AS48">
        <f ca="1"/>
        <v>0</v>
      </c>
      <c r="AT48">
        <f ca="1"/>
        <v>0</v>
      </c>
      <c r="AU48">
        <f ca="1"/>
        <v>0</v>
      </c>
      <c r="AV48">
        <f ca="1"/>
        <v>0</v>
      </c>
      <c r="AW48">
        <f ca="1"/>
        <v>0</v>
      </c>
      <c r="AX48">
        <f ca="1"/>
        <v>0</v>
      </c>
      <c r="AY48">
        <f ca="1"/>
        <v>0</v>
      </c>
      <c r="AZ48">
        <f ca="1"/>
        <v>0</v>
      </c>
      <c r="BA48">
        <f ca="1"/>
        <v>0</v>
      </c>
      <c r="BB48">
        <f ca="1"/>
        <v>0</v>
      </c>
      <c r="BC48">
        <f ca="1"/>
        <v>0</v>
      </c>
      <c r="BD48">
        <f ca="1"/>
        <v>0</v>
      </c>
      <c r="BE48">
        <f ca="1"/>
        <v>0</v>
      </c>
      <c r="BF48">
        <f ca="1"/>
        <v>0</v>
      </c>
      <c r="BG48">
        <f ca="1"/>
        <v>0</v>
      </c>
      <c r="BH48">
        <f ca="1"/>
        <v>0</v>
      </c>
      <c r="BI48">
        <f ca="1"/>
        <v>0</v>
      </c>
      <c r="BJ48">
        <f ca="1"/>
        <v>0</v>
      </c>
      <c r="BK48">
        <f ca="1"/>
        <v>0</v>
      </c>
      <c r="BL48">
        <f ca="1"/>
        <v>0</v>
      </c>
      <c r="BM48">
        <f ca="1"/>
        <v>0</v>
      </c>
      <c r="BN48">
        <f ca="1"/>
        <v>0</v>
      </c>
      <c r="BO48">
        <f ca="1"/>
        <v>0</v>
      </c>
      <c r="BP48">
        <f ca="1"/>
        <v>0</v>
      </c>
      <c r="BQ48">
        <f ca="1"/>
        <v>0</v>
      </c>
      <c r="BR48">
        <f ca="1"/>
        <v>0</v>
      </c>
      <c r="BS48">
        <f ca="1"/>
        <v>0</v>
      </c>
      <c r="BT48">
        <f ca="1"/>
        <v>0</v>
      </c>
      <c r="BU48">
        <f ca="1"/>
        <v>0</v>
      </c>
      <c r="BV48">
        <f ca="1"/>
        <v>0</v>
      </c>
      <c r="BW48">
        <f ca="1"/>
        <v>0</v>
      </c>
      <c r="BX48">
        <f ca="1"/>
        <v>0</v>
      </c>
      <c r="BY48">
        <f ca="1"/>
        <v>0</v>
      </c>
      <c r="BZ48">
        <f ca="1"/>
        <v>0</v>
      </c>
      <c r="CA48">
        <f ca="1"/>
        <v>0</v>
      </c>
      <c r="CB48">
        <f ca="1"/>
        <v>0</v>
      </c>
      <c r="CC48">
        <f ca="1"/>
        <v>0</v>
      </c>
      <c r="CD48">
        <f ca="1"/>
        <v>0</v>
      </c>
      <c r="CE48">
        <f ca="1"/>
        <v>0</v>
      </c>
      <c r="CF48">
        <f ca="1"/>
        <v>0</v>
      </c>
      <c r="CG48">
        <f ca="1"/>
        <v>0</v>
      </c>
      <c r="CH48">
        <f ca="1"/>
        <v>0</v>
      </c>
      <c r="CI48">
        <f ca="1"/>
        <v>0</v>
      </c>
      <c r="CJ48">
        <f ca="1"/>
        <v>0</v>
      </c>
      <c r="CK48">
        <f ca="1"/>
        <v>0</v>
      </c>
      <c r="CL48">
        <f ca="1"/>
        <v>0</v>
      </c>
      <c r="CM48">
        <f ca="1"/>
        <v>0</v>
      </c>
      <c r="CN48">
        <f ca="1"/>
        <v>0</v>
      </c>
      <c r="CO48">
        <f ca="1"/>
        <v>0</v>
      </c>
      <c r="CP48">
        <f ca="1"/>
        <v>0</v>
      </c>
      <c r="CQ48">
        <f ca="1"/>
        <v>0</v>
      </c>
    </row>
    <row r="49" spans="3:95" x14ac:dyDescent="0.25">
      <c r="C49" cm="1">
        <f t="array" aca="1" ref="C49:CQ49" ca="1">IFERROR(TRANSPOSE(INDEX(_xlfn._xlws.FILTER(INDIRECT("SubcategoriesTable[Subcategory name]"),INDIRECT("SubcategoriesTable[Category name]")=$B49),,)),"No subcategories")</f>
        <v>0</v>
      </c>
      <c r="D49">
        <f ca="1"/>
        <v>0</v>
      </c>
      <c r="E49">
        <f ca="1"/>
        <v>0</v>
      </c>
      <c r="F49">
        <f ca="1"/>
        <v>0</v>
      </c>
      <c r="G49">
        <f ca="1"/>
        <v>0</v>
      </c>
      <c r="H49">
        <f ca="1"/>
        <v>0</v>
      </c>
      <c r="I49">
        <f ca="1"/>
        <v>0</v>
      </c>
      <c r="J49">
        <f ca="1"/>
        <v>0</v>
      </c>
      <c r="K49">
        <f ca="1"/>
        <v>0</v>
      </c>
      <c r="L49">
        <f ca="1"/>
        <v>0</v>
      </c>
      <c r="M49">
        <f ca="1"/>
        <v>0</v>
      </c>
      <c r="N49">
        <f ca="1"/>
        <v>0</v>
      </c>
      <c r="O49">
        <f ca="1"/>
        <v>0</v>
      </c>
      <c r="P49">
        <f ca="1"/>
        <v>0</v>
      </c>
      <c r="Q49">
        <f ca="1"/>
        <v>0</v>
      </c>
      <c r="R49">
        <f ca="1"/>
        <v>0</v>
      </c>
      <c r="S49">
        <f ca="1"/>
        <v>0</v>
      </c>
      <c r="T49">
        <f ca="1"/>
        <v>0</v>
      </c>
      <c r="U49">
        <f ca="1"/>
        <v>0</v>
      </c>
      <c r="V49">
        <f ca="1"/>
        <v>0</v>
      </c>
      <c r="W49">
        <f ca="1"/>
        <v>0</v>
      </c>
      <c r="X49">
        <f ca="1"/>
        <v>0</v>
      </c>
      <c r="Y49">
        <f ca="1"/>
        <v>0</v>
      </c>
      <c r="Z49">
        <f ca="1"/>
        <v>0</v>
      </c>
      <c r="AA49">
        <f ca="1"/>
        <v>0</v>
      </c>
      <c r="AB49">
        <f ca="1"/>
        <v>0</v>
      </c>
      <c r="AC49">
        <f ca="1"/>
        <v>0</v>
      </c>
      <c r="AD49">
        <f ca="1"/>
        <v>0</v>
      </c>
      <c r="AE49">
        <f ca="1"/>
        <v>0</v>
      </c>
      <c r="AF49">
        <f ca="1"/>
        <v>0</v>
      </c>
      <c r="AG49">
        <f ca="1"/>
        <v>0</v>
      </c>
      <c r="AH49">
        <f ca="1"/>
        <v>0</v>
      </c>
      <c r="AI49">
        <f ca="1"/>
        <v>0</v>
      </c>
      <c r="AJ49">
        <f ca="1"/>
        <v>0</v>
      </c>
      <c r="AK49">
        <f ca="1"/>
        <v>0</v>
      </c>
      <c r="AL49">
        <f ca="1"/>
        <v>0</v>
      </c>
      <c r="AM49">
        <f ca="1"/>
        <v>0</v>
      </c>
      <c r="AN49">
        <f ca="1"/>
        <v>0</v>
      </c>
      <c r="AO49">
        <f ca="1"/>
        <v>0</v>
      </c>
      <c r="AP49">
        <f ca="1"/>
        <v>0</v>
      </c>
      <c r="AQ49">
        <f ca="1"/>
        <v>0</v>
      </c>
      <c r="AR49">
        <f ca="1"/>
        <v>0</v>
      </c>
      <c r="AS49">
        <f ca="1"/>
        <v>0</v>
      </c>
      <c r="AT49">
        <f ca="1"/>
        <v>0</v>
      </c>
      <c r="AU49">
        <f ca="1"/>
        <v>0</v>
      </c>
      <c r="AV49">
        <f ca="1"/>
        <v>0</v>
      </c>
      <c r="AW49">
        <f ca="1"/>
        <v>0</v>
      </c>
      <c r="AX49">
        <f ca="1"/>
        <v>0</v>
      </c>
      <c r="AY49">
        <f ca="1"/>
        <v>0</v>
      </c>
      <c r="AZ49">
        <f ca="1"/>
        <v>0</v>
      </c>
      <c r="BA49">
        <f ca="1"/>
        <v>0</v>
      </c>
      <c r="BB49">
        <f ca="1"/>
        <v>0</v>
      </c>
      <c r="BC49">
        <f ca="1"/>
        <v>0</v>
      </c>
      <c r="BD49">
        <f ca="1"/>
        <v>0</v>
      </c>
      <c r="BE49">
        <f ca="1"/>
        <v>0</v>
      </c>
      <c r="BF49">
        <f ca="1"/>
        <v>0</v>
      </c>
      <c r="BG49">
        <f ca="1"/>
        <v>0</v>
      </c>
      <c r="BH49">
        <f ca="1"/>
        <v>0</v>
      </c>
      <c r="BI49">
        <f ca="1"/>
        <v>0</v>
      </c>
      <c r="BJ49">
        <f ca="1"/>
        <v>0</v>
      </c>
      <c r="BK49">
        <f ca="1"/>
        <v>0</v>
      </c>
      <c r="BL49">
        <f ca="1"/>
        <v>0</v>
      </c>
      <c r="BM49">
        <f ca="1"/>
        <v>0</v>
      </c>
      <c r="BN49">
        <f ca="1"/>
        <v>0</v>
      </c>
      <c r="BO49">
        <f ca="1"/>
        <v>0</v>
      </c>
      <c r="BP49">
        <f ca="1"/>
        <v>0</v>
      </c>
      <c r="BQ49">
        <f ca="1"/>
        <v>0</v>
      </c>
      <c r="BR49">
        <f ca="1"/>
        <v>0</v>
      </c>
      <c r="BS49">
        <f ca="1"/>
        <v>0</v>
      </c>
      <c r="BT49">
        <f ca="1"/>
        <v>0</v>
      </c>
      <c r="BU49">
        <f ca="1"/>
        <v>0</v>
      </c>
      <c r="BV49">
        <f ca="1"/>
        <v>0</v>
      </c>
      <c r="BW49">
        <f ca="1"/>
        <v>0</v>
      </c>
      <c r="BX49">
        <f ca="1"/>
        <v>0</v>
      </c>
      <c r="BY49">
        <f ca="1"/>
        <v>0</v>
      </c>
      <c r="BZ49">
        <f ca="1"/>
        <v>0</v>
      </c>
      <c r="CA49">
        <f ca="1"/>
        <v>0</v>
      </c>
      <c r="CB49">
        <f ca="1"/>
        <v>0</v>
      </c>
      <c r="CC49">
        <f ca="1"/>
        <v>0</v>
      </c>
      <c r="CD49">
        <f ca="1"/>
        <v>0</v>
      </c>
      <c r="CE49">
        <f ca="1"/>
        <v>0</v>
      </c>
      <c r="CF49">
        <f ca="1"/>
        <v>0</v>
      </c>
      <c r="CG49">
        <f ca="1"/>
        <v>0</v>
      </c>
      <c r="CH49">
        <f ca="1"/>
        <v>0</v>
      </c>
      <c r="CI49">
        <f ca="1"/>
        <v>0</v>
      </c>
      <c r="CJ49">
        <f ca="1"/>
        <v>0</v>
      </c>
      <c r="CK49">
        <f ca="1"/>
        <v>0</v>
      </c>
      <c r="CL49">
        <f ca="1"/>
        <v>0</v>
      </c>
      <c r="CM49">
        <f ca="1"/>
        <v>0</v>
      </c>
      <c r="CN49">
        <f ca="1"/>
        <v>0</v>
      </c>
      <c r="CO49">
        <f ca="1"/>
        <v>0</v>
      </c>
      <c r="CP49">
        <f ca="1"/>
        <v>0</v>
      </c>
      <c r="CQ49">
        <f ca="1"/>
        <v>0</v>
      </c>
    </row>
    <row r="50" spans="3:95" x14ac:dyDescent="0.25">
      <c r="C50" cm="1">
        <f t="array" aca="1" ref="C50:CQ50" ca="1">IFERROR(TRANSPOSE(INDEX(_xlfn._xlws.FILTER(INDIRECT("SubcategoriesTable[Subcategory name]"),INDIRECT("SubcategoriesTable[Category name]")=$B50),,)),"No subcategories")</f>
        <v>0</v>
      </c>
      <c r="D50">
        <f ca="1"/>
        <v>0</v>
      </c>
      <c r="E50">
        <f ca="1"/>
        <v>0</v>
      </c>
      <c r="F50">
        <f ca="1"/>
        <v>0</v>
      </c>
      <c r="G50">
        <f ca="1"/>
        <v>0</v>
      </c>
      <c r="H50">
        <f ca="1"/>
        <v>0</v>
      </c>
      <c r="I50">
        <f ca="1"/>
        <v>0</v>
      </c>
      <c r="J50">
        <f ca="1"/>
        <v>0</v>
      </c>
      <c r="K50">
        <f ca="1"/>
        <v>0</v>
      </c>
      <c r="L50">
        <f ca="1"/>
        <v>0</v>
      </c>
      <c r="M50">
        <f ca="1"/>
        <v>0</v>
      </c>
      <c r="N50">
        <f ca="1"/>
        <v>0</v>
      </c>
      <c r="O50">
        <f ca="1"/>
        <v>0</v>
      </c>
      <c r="P50">
        <f ca="1"/>
        <v>0</v>
      </c>
      <c r="Q50">
        <f ca="1"/>
        <v>0</v>
      </c>
      <c r="R50">
        <f ca="1"/>
        <v>0</v>
      </c>
      <c r="S50">
        <f ca="1"/>
        <v>0</v>
      </c>
      <c r="T50">
        <f ca="1"/>
        <v>0</v>
      </c>
      <c r="U50">
        <f ca="1"/>
        <v>0</v>
      </c>
      <c r="V50">
        <f ca="1"/>
        <v>0</v>
      </c>
      <c r="W50">
        <f ca="1"/>
        <v>0</v>
      </c>
      <c r="X50">
        <f ca="1"/>
        <v>0</v>
      </c>
      <c r="Y50">
        <f ca="1"/>
        <v>0</v>
      </c>
      <c r="Z50">
        <f ca="1"/>
        <v>0</v>
      </c>
      <c r="AA50">
        <f ca="1"/>
        <v>0</v>
      </c>
      <c r="AB50">
        <f ca="1"/>
        <v>0</v>
      </c>
      <c r="AC50">
        <f ca="1"/>
        <v>0</v>
      </c>
      <c r="AD50">
        <f ca="1"/>
        <v>0</v>
      </c>
      <c r="AE50">
        <f ca="1"/>
        <v>0</v>
      </c>
      <c r="AF50">
        <f ca="1"/>
        <v>0</v>
      </c>
      <c r="AG50">
        <f ca="1"/>
        <v>0</v>
      </c>
      <c r="AH50">
        <f ca="1"/>
        <v>0</v>
      </c>
      <c r="AI50">
        <f ca="1"/>
        <v>0</v>
      </c>
      <c r="AJ50">
        <f ca="1"/>
        <v>0</v>
      </c>
      <c r="AK50">
        <f ca="1"/>
        <v>0</v>
      </c>
      <c r="AL50">
        <f ca="1"/>
        <v>0</v>
      </c>
      <c r="AM50">
        <f ca="1"/>
        <v>0</v>
      </c>
      <c r="AN50">
        <f ca="1"/>
        <v>0</v>
      </c>
      <c r="AO50">
        <f ca="1"/>
        <v>0</v>
      </c>
      <c r="AP50">
        <f ca="1"/>
        <v>0</v>
      </c>
      <c r="AQ50">
        <f ca="1"/>
        <v>0</v>
      </c>
      <c r="AR50">
        <f ca="1"/>
        <v>0</v>
      </c>
      <c r="AS50">
        <f ca="1"/>
        <v>0</v>
      </c>
      <c r="AT50">
        <f ca="1"/>
        <v>0</v>
      </c>
      <c r="AU50">
        <f ca="1"/>
        <v>0</v>
      </c>
      <c r="AV50">
        <f ca="1"/>
        <v>0</v>
      </c>
      <c r="AW50">
        <f ca="1"/>
        <v>0</v>
      </c>
      <c r="AX50">
        <f ca="1"/>
        <v>0</v>
      </c>
      <c r="AY50">
        <f ca="1"/>
        <v>0</v>
      </c>
      <c r="AZ50">
        <f ca="1"/>
        <v>0</v>
      </c>
      <c r="BA50">
        <f ca="1"/>
        <v>0</v>
      </c>
      <c r="BB50">
        <f ca="1"/>
        <v>0</v>
      </c>
      <c r="BC50">
        <f ca="1"/>
        <v>0</v>
      </c>
      <c r="BD50">
        <f ca="1"/>
        <v>0</v>
      </c>
      <c r="BE50">
        <f ca="1"/>
        <v>0</v>
      </c>
      <c r="BF50">
        <f ca="1"/>
        <v>0</v>
      </c>
      <c r="BG50">
        <f ca="1"/>
        <v>0</v>
      </c>
      <c r="BH50">
        <f ca="1"/>
        <v>0</v>
      </c>
      <c r="BI50">
        <f ca="1"/>
        <v>0</v>
      </c>
      <c r="BJ50">
        <f ca="1"/>
        <v>0</v>
      </c>
      <c r="BK50">
        <f ca="1"/>
        <v>0</v>
      </c>
      <c r="BL50">
        <f ca="1"/>
        <v>0</v>
      </c>
      <c r="BM50">
        <f ca="1"/>
        <v>0</v>
      </c>
      <c r="BN50">
        <f ca="1"/>
        <v>0</v>
      </c>
      <c r="BO50">
        <f ca="1"/>
        <v>0</v>
      </c>
      <c r="BP50">
        <f ca="1"/>
        <v>0</v>
      </c>
      <c r="BQ50">
        <f ca="1"/>
        <v>0</v>
      </c>
      <c r="BR50">
        <f ca="1"/>
        <v>0</v>
      </c>
      <c r="BS50">
        <f ca="1"/>
        <v>0</v>
      </c>
      <c r="BT50">
        <f ca="1"/>
        <v>0</v>
      </c>
      <c r="BU50">
        <f ca="1"/>
        <v>0</v>
      </c>
      <c r="BV50">
        <f ca="1"/>
        <v>0</v>
      </c>
      <c r="BW50">
        <f ca="1"/>
        <v>0</v>
      </c>
      <c r="BX50">
        <f ca="1"/>
        <v>0</v>
      </c>
      <c r="BY50">
        <f ca="1"/>
        <v>0</v>
      </c>
      <c r="BZ50">
        <f ca="1"/>
        <v>0</v>
      </c>
      <c r="CA50">
        <f ca="1"/>
        <v>0</v>
      </c>
      <c r="CB50">
        <f ca="1"/>
        <v>0</v>
      </c>
      <c r="CC50">
        <f ca="1"/>
        <v>0</v>
      </c>
      <c r="CD50">
        <f ca="1"/>
        <v>0</v>
      </c>
      <c r="CE50">
        <f ca="1"/>
        <v>0</v>
      </c>
      <c r="CF50">
        <f ca="1"/>
        <v>0</v>
      </c>
      <c r="CG50">
        <f ca="1"/>
        <v>0</v>
      </c>
      <c r="CH50">
        <f ca="1"/>
        <v>0</v>
      </c>
      <c r="CI50">
        <f ca="1"/>
        <v>0</v>
      </c>
      <c r="CJ50">
        <f ca="1"/>
        <v>0</v>
      </c>
      <c r="CK50">
        <f ca="1"/>
        <v>0</v>
      </c>
      <c r="CL50">
        <f ca="1"/>
        <v>0</v>
      </c>
      <c r="CM50">
        <f ca="1"/>
        <v>0</v>
      </c>
      <c r="CN50">
        <f ca="1"/>
        <v>0</v>
      </c>
      <c r="CO50">
        <f ca="1"/>
        <v>0</v>
      </c>
      <c r="CP50">
        <f ca="1"/>
        <v>0</v>
      </c>
      <c r="CQ50">
        <f ca="1"/>
        <v>0</v>
      </c>
    </row>
    <row r="51" spans="3:95" x14ac:dyDescent="0.25">
      <c r="C51" cm="1">
        <f t="array" aca="1" ref="C51:CQ51" ca="1">IFERROR(TRANSPOSE(INDEX(_xlfn._xlws.FILTER(INDIRECT("SubcategoriesTable[Subcategory name]"),INDIRECT("SubcategoriesTable[Category name]")=$B51),,)),"No subcategories")</f>
        <v>0</v>
      </c>
      <c r="D51">
        <f ca="1"/>
        <v>0</v>
      </c>
      <c r="E51">
        <f ca="1"/>
        <v>0</v>
      </c>
      <c r="F51">
        <f ca="1"/>
        <v>0</v>
      </c>
      <c r="G51">
        <f ca="1"/>
        <v>0</v>
      </c>
      <c r="H51">
        <f ca="1"/>
        <v>0</v>
      </c>
      <c r="I51">
        <f ca="1"/>
        <v>0</v>
      </c>
      <c r="J51">
        <f ca="1"/>
        <v>0</v>
      </c>
      <c r="K51">
        <f ca="1"/>
        <v>0</v>
      </c>
      <c r="L51">
        <f ca="1"/>
        <v>0</v>
      </c>
      <c r="M51">
        <f ca="1"/>
        <v>0</v>
      </c>
      <c r="N51">
        <f ca="1"/>
        <v>0</v>
      </c>
      <c r="O51">
        <f ca="1"/>
        <v>0</v>
      </c>
      <c r="P51">
        <f ca="1"/>
        <v>0</v>
      </c>
      <c r="Q51">
        <f ca="1"/>
        <v>0</v>
      </c>
      <c r="R51">
        <f ca="1"/>
        <v>0</v>
      </c>
      <c r="S51">
        <f ca="1"/>
        <v>0</v>
      </c>
      <c r="T51">
        <f ca="1"/>
        <v>0</v>
      </c>
      <c r="U51">
        <f ca="1"/>
        <v>0</v>
      </c>
      <c r="V51">
        <f ca="1"/>
        <v>0</v>
      </c>
      <c r="W51">
        <f ca="1"/>
        <v>0</v>
      </c>
      <c r="X51">
        <f ca="1"/>
        <v>0</v>
      </c>
      <c r="Y51">
        <f ca="1"/>
        <v>0</v>
      </c>
      <c r="Z51">
        <f ca="1"/>
        <v>0</v>
      </c>
      <c r="AA51">
        <f ca="1"/>
        <v>0</v>
      </c>
      <c r="AB51">
        <f ca="1"/>
        <v>0</v>
      </c>
      <c r="AC51">
        <f ca="1"/>
        <v>0</v>
      </c>
      <c r="AD51">
        <f ca="1"/>
        <v>0</v>
      </c>
      <c r="AE51">
        <f ca="1"/>
        <v>0</v>
      </c>
      <c r="AF51">
        <f ca="1"/>
        <v>0</v>
      </c>
      <c r="AG51">
        <f ca="1"/>
        <v>0</v>
      </c>
      <c r="AH51">
        <f ca="1"/>
        <v>0</v>
      </c>
      <c r="AI51">
        <f ca="1"/>
        <v>0</v>
      </c>
      <c r="AJ51">
        <f ca="1"/>
        <v>0</v>
      </c>
      <c r="AK51">
        <f ca="1"/>
        <v>0</v>
      </c>
      <c r="AL51">
        <f ca="1"/>
        <v>0</v>
      </c>
      <c r="AM51">
        <f ca="1"/>
        <v>0</v>
      </c>
      <c r="AN51">
        <f ca="1"/>
        <v>0</v>
      </c>
      <c r="AO51">
        <f ca="1"/>
        <v>0</v>
      </c>
      <c r="AP51">
        <f ca="1"/>
        <v>0</v>
      </c>
      <c r="AQ51">
        <f ca="1"/>
        <v>0</v>
      </c>
      <c r="AR51">
        <f ca="1"/>
        <v>0</v>
      </c>
      <c r="AS51">
        <f ca="1"/>
        <v>0</v>
      </c>
      <c r="AT51">
        <f ca="1"/>
        <v>0</v>
      </c>
      <c r="AU51">
        <f ca="1"/>
        <v>0</v>
      </c>
      <c r="AV51">
        <f ca="1"/>
        <v>0</v>
      </c>
      <c r="AW51">
        <f ca="1"/>
        <v>0</v>
      </c>
      <c r="AX51">
        <f ca="1"/>
        <v>0</v>
      </c>
      <c r="AY51">
        <f ca="1"/>
        <v>0</v>
      </c>
      <c r="AZ51">
        <f ca="1"/>
        <v>0</v>
      </c>
      <c r="BA51">
        <f ca="1"/>
        <v>0</v>
      </c>
      <c r="BB51">
        <f ca="1"/>
        <v>0</v>
      </c>
      <c r="BC51">
        <f ca="1"/>
        <v>0</v>
      </c>
      <c r="BD51">
        <f ca="1"/>
        <v>0</v>
      </c>
      <c r="BE51">
        <f ca="1"/>
        <v>0</v>
      </c>
      <c r="BF51">
        <f ca="1"/>
        <v>0</v>
      </c>
      <c r="BG51">
        <f ca="1"/>
        <v>0</v>
      </c>
      <c r="BH51">
        <f ca="1"/>
        <v>0</v>
      </c>
      <c r="BI51">
        <f ca="1"/>
        <v>0</v>
      </c>
      <c r="BJ51">
        <f ca="1"/>
        <v>0</v>
      </c>
      <c r="BK51">
        <f ca="1"/>
        <v>0</v>
      </c>
      <c r="BL51">
        <f ca="1"/>
        <v>0</v>
      </c>
      <c r="BM51">
        <f ca="1"/>
        <v>0</v>
      </c>
      <c r="BN51">
        <f ca="1"/>
        <v>0</v>
      </c>
      <c r="BO51">
        <f ca="1"/>
        <v>0</v>
      </c>
      <c r="BP51">
        <f ca="1"/>
        <v>0</v>
      </c>
      <c r="BQ51">
        <f ca="1"/>
        <v>0</v>
      </c>
      <c r="BR51">
        <f ca="1"/>
        <v>0</v>
      </c>
      <c r="BS51">
        <f ca="1"/>
        <v>0</v>
      </c>
      <c r="BT51">
        <f ca="1"/>
        <v>0</v>
      </c>
      <c r="BU51">
        <f ca="1"/>
        <v>0</v>
      </c>
      <c r="BV51">
        <f ca="1"/>
        <v>0</v>
      </c>
      <c r="BW51">
        <f ca="1"/>
        <v>0</v>
      </c>
      <c r="BX51">
        <f ca="1"/>
        <v>0</v>
      </c>
      <c r="BY51">
        <f ca="1"/>
        <v>0</v>
      </c>
      <c r="BZ51">
        <f ca="1"/>
        <v>0</v>
      </c>
      <c r="CA51">
        <f ca="1"/>
        <v>0</v>
      </c>
      <c r="CB51">
        <f ca="1"/>
        <v>0</v>
      </c>
      <c r="CC51">
        <f ca="1"/>
        <v>0</v>
      </c>
      <c r="CD51">
        <f ca="1"/>
        <v>0</v>
      </c>
      <c r="CE51">
        <f ca="1"/>
        <v>0</v>
      </c>
      <c r="CF51">
        <f ca="1"/>
        <v>0</v>
      </c>
      <c r="CG51">
        <f ca="1"/>
        <v>0</v>
      </c>
      <c r="CH51">
        <f ca="1"/>
        <v>0</v>
      </c>
      <c r="CI51">
        <f ca="1"/>
        <v>0</v>
      </c>
      <c r="CJ51">
        <f ca="1"/>
        <v>0</v>
      </c>
      <c r="CK51">
        <f ca="1"/>
        <v>0</v>
      </c>
      <c r="CL51">
        <f ca="1"/>
        <v>0</v>
      </c>
      <c r="CM51">
        <f ca="1"/>
        <v>0</v>
      </c>
      <c r="CN51">
        <f ca="1"/>
        <v>0</v>
      </c>
      <c r="CO51">
        <f ca="1"/>
        <v>0</v>
      </c>
      <c r="CP51">
        <f ca="1"/>
        <v>0</v>
      </c>
      <c r="CQ51">
        <f ca="1"/>
        <v>0</v>
      </c>
    </row>
    <row r="52" spans="3:95" x14ac:dyDescent="0.25">
      <c r="C52" cm="1">
        <f t="array" aca="1" ref="C52:CQ52" ca="1">IFERROR(TRANSPOSE(INDEX(_xlfn._xlws.FILTER(INDIRECT("SubcategoriesTable[Subcategory name]"),INDIRECT("SubcategoriesTable[Category name]")=$B52),,)),"No subcategories")</f>
        <v>0</v>
      </c>
      <c r="D52">
        <f ca="1"/>
        <v>0</v>
      </c>
      <c r="E52">
        <f ca="1"/>
        <v>0</v>
      </c>
      <c r="F52">
        <f ca="1"/>
        <v>0</v>
      </c>
      <c r="G52">
        <f ca="1"/>
        <v>0</v>
      </c>
      <c r="H52">
        <f ca="1"/>
        <v>0</v>
      </c>
      <c r="I52">
        <f ca="1"/>
        <v>0</v>
      </c>
      <c r="J52">
        <f ca="1"/>
        <v>0</v>
      </c>
      <c r="K52">
        <f ca="1"/>
        <v>0</v>
      </c>
      <c r="L52">
        <f ca="1"/>
        <v>0</v>
      </c>
      <c r="M52">
        <f ca="1"/>
        <v>0</v>
      </c>
      <c r="N52">
        <f ca="1"/>
        <v>0</v>
      </c>
      <c r="O52">
        <f ca="1"/>
        <v>0</v>
      </c>
      <c r="P52">
        <f ca="1"/>
        <v>0</v>
      </c>
      <c r="Q52">
        <f ca="1"/>
        <v>0</v>
      </c>
      <c r="R52">
        <f ca="1"/>
        <v>0</v>
      </c>
      <c r="S52">
        <f ca="1"/>
        <v>0</v>
      </c>
      <c r="T52">
        <f ca="1"/>
        <v>0</v>
      </c>
      <c r="U52">
        <f ca="1"/>
        <v>0</v>
      </c>
      <c r="V52">
        <f ca="1"/>
        <v>0</v>
      </c>
      <c r="W52">
        <f ca="1"/>
        <v>0</v>
      </c>
      <c r="X52">
        <f ca="1"/>
        <v>0</v>
      </c>
      <c r="Y52">
        <f ca="1"/>
        <v>0</v>
      </c>
      <c r="Z52">
        <f ca="1"/>
        <v>0</v>
      </c>
      <c r="AA52">
        <f ca="1"/>
        <v>0</v>
      </c>
      <c r="AB52">
        <f ca="1"/>
        <v>0</v>
      </c>
      <c r="AC52">
        <f ca="1"/>
        <v>0</v>
      </c>
      <c r="AD52">
        <f ca="1"/>
        <v>0</v>
      </c>
      <c r="AE52">
        <f ca="1"/>
        <v>0</v>
      </c>
      <c r="AF52">
        <f ca="1"/>
        <v>0</v>
      </c>
      <c r="AG52">
        <f ca="1"/>
        <v>0</v>
      </c>
      <c r="AH52">
        <f ca="1"/>
        <v>0</v>
      </c>
      <c r="AI52">
        <f ca="1"/>
        <v>0</v>
      </c>
      <c r="AJ52">
        <f ca="1"/>
        <v>0</v>
      </c>
      <c r="AK52">
        <f ca="1"/>
        <v>0</v>
      </c>
      <c r="AL52">
        <f ca="1"/>
        <v>0</v>
      </c>
      <c r="AM52">
        <f ca="1"/>
        <v>0</v>
      </c>
      <c r="AN52">
        <f ca="1"/>
        <v>0</v>
      </c>
      <c r="AO52">
        <f ca="1"/>
        <v>0</v>
      </c>
      <c r="AP52">
        <f ca="1"/>
        <v>0</v>
      </c>
      <c r="AQ52">
        <f ca="1"/>
        <v>0</v>
      </c>
      <c r="AR52">
        <f ca="1"/>
        <v>0</v>
      </c>
      <c r="AS52">
        <f ca="1"/>
        <v>0</v>
      </c>
      <c r="AT52">
        <f ca="1"/>
        <v>0</v>
      </c>
      <c r="AU52">
        <f ca="1"/>
        <v>0</v>
      </c>
      <c r="AV52">
        <f ca="1"/>
        <v>0</v>
      </c>
      <c r="AW52">
        <f ca="1"/>
        <v>0</v>
      </c>
      <c r="AX52">
        <f ca="1"/>
        <v>0</v>
      </c>
      <c r="AY52">
        <f ca="1"/>
        <v>0</v>
      </c>
      <c r="AZ52">
        <f ca="1"/>
        <v>0</v>
      </c>
      <c r="BA52">
        <f ca="1"/>
        <v>0</v>
      </c>
      <c r="BB52">
        <f ca="1"/>
        <v>0</v>
      </c>
      <c r="BC52">
        <f ca="1"/>
        <v>0</v>
      </c>
      <c r="BD52">
        <f ca="1"/>
        <v>0</v>
      </c>
      <c r="BE52">
        <f ca="1"/>
        <v>0</v>
      </c>
      <c r="BF52">
        <f ca="1"/>
        <v>0</v>
      </c>
      <c r="BG52">
        <f ca="1"/>
        <v>0</v>
      </c>
      <c r="BH52">
        <f ca="1"/>
        <v>0</v>
      </c>
      <c r="BI52">
        <f ca="1"/>
        <v>0</v>
      </c>
      <c r="BJ52">
        <f ca="1"/>
        <v>0</v>
      </c>
      <c r="BK52">
        <f ca="1"/>
        <v>0</v>
      </c>
      <c r="BL52">
        <f ca="1"/>
        <v>0</v>
      </c>
      <c r="BM52">
        <f ca="1"/>
        <v>0</v>
      </c>
      <c r="BN52">
        <f ca="1"/>
        <v>0</v>
      </c>
      <c r="BO52">
        <f ca="1"/>
        <v>0</v>
      </c>
      <c r="BP52">
        <f ca="1"/>
        <v>0</v>
      </c>
      <c r="BQ52">
        <f ca="1"/>
        <v>0</v>
      </c>
      <c r="BR52">
        <f ca="1"/>
        <v>0</v>
      </c>
      <c r="BS52">
        <f ca="1"/>
        <v>0</v>
      </c>
      <c r="BT52">
        <f ca="1"/>
        <v>0</v>
      </c>
      <c r="BU52">
        <f ca="1"/>
        <v>0</v>
      </c>
      <c r="BV52">
        <f ca="1"/>
        <v>0</v>
      </c>
      <c r="BW52">
        <f ca="1"/>
        <v>0</v>
      </c>
      <c r="BX52">
        <f ca="1"/>
        <v>0</v>
      </c>
      <c r="BY52">
        <f ca="1"/>
        <v>0</v>
      </c>
      <c r="BZ52">
        <f ca="1"/>
        <v>0</v>
      </c>
      <c r="CA52">
        <f ca="1"/>
        <v>0</v>
      </c>
      <c r="CB52">
        <f ca="1"/>
        <v>0</v>
      </c>
      <c r="CC52">
        <f ca="1"/>
        <v>0</v>
      </c>
      <c r="CD52">
        <f ca="1"/>
        <v>0</v>
      </c>
      <c r="CE52">
        <f ca="1"/>
        <v>0</v>
      </c>
      <c r="CF52">
        <f ca="1"/>
        <v>0</v>
      </c>
      <c r="CG52">
        <f ca="1"/>
        <v>0</v>
      </c>
      <c r="CH52">
        <f ca="1"/>
        <v>0</v>
      </c>
      <c r="CI52">
        <f ca="1"/>
        <v>0</v>
      </c>
      <c r="CJ52">
        <f ca="1"/>
        <v>0</v>
      </c>
      <c r="CK52">
        <f ca="1"/>
        <v>0</v>
      </c>
      <c r="CL52">
        <f ca="1"/>
        <v>0</v>
      </c>
      <c r="CM52">
        <f ca="1"/>
        <v>0</v>
      </c>
      <c r="CN52">
        <f ca="1"/>
        <v>0</v>
      </c>
      <c r="CO52">
        <f ca="1"/>
        <v>0</v>
      </c>
      <c r="CP52">
        <f ca="1"/>
        <v>0</v>
      </c>
      <c r="CQ52">
        <f ca="1"/>
        <v>0</v>
      </c>
    </row>
    <row r="53" spans="3:95" x14ac:dyDescent="0.25">
      <c r="C53" cm="1">
        <f t="array" aca="1" ref="C53:CQ53" ca="1">IFERROR(TRANSPOSE(INDEX(_xlfn._xlws.FILTER(INDIRECT("SubcategoriesTable[Subcategory name]"),INDIRECT("SubcategoriesTable[Category name]")=$B53),,)),"No subcategories")</f>
        <v>0</v>
      </c>
      <c r="D53">
        <f ca="1"/>
        <v>0</v>
      </c>
      <c r="E53">
        <f ca="1"/>
        <v>0</v>
      </c>
      <c r="F53">
        <f ca="1"/>
        <v>0</v>
      </c>
      <c r="G53">
        <f ca="1"/>
        <v>0</v>
      </c>
      <c r="H53">
        <f ca="1"/>
        <v>0</v>
      </c>
      <c r="I53">
        <f ca="1"/>
        <v>0</v>
      </c>
      <c r="J53">
        <f ca="1"/>
        <v>0</v>
      </c>
      <c r="K53">
        <f ca="1"/>
        <v>0</v>
      </c>
      <c r="L53">
        <f ca="1"/>
        <v>0</v>
      </c>
      <c r="M53">
        <f ca="1"/>
        <v>0</v>
      </c>
      <c r="N53">
        <f ca="1"/>
        <v>0</v>
      </c>
      <c r="O53">
        <f ca="1"/>
        <v>0</v>
      </c>
      <c r="P53">
        <f ca="1"/>
        <v>0</v>
      </c>
      <c r="Q53">
        <f ca="1"/>
        <v>0</v>
      </c>
      <c r="R53">
        <f ca="1"/>
        <v>0</v>
      </c>
      <c r="S53">
        <f ca="1"/>
        <v>0</v>
      </c>
      <c r="T53">
        <f ca="1"/>
        <v>0</v>
      </c>
      <c r="U53">
        <f ca="1"/>
        <v>0</v>
      </c>
      <c r="V53">
        <f ca="1"/>
        <v>0</v>
      </c>
      <c r="W53">
        <f ca="1"/>
        <v>0</v>
      </c>
      <c r="X53">
        <f ca="1"/>
        <v>0</v>
      </c>
      <c r="Y53">
        <f ca="1"/>
        <v>0</v>
      </c>
      <c r="Z53">
        <f ca="1"/>
        <v>0</v>
      </c>
      <c r="AA53">
        <f ca="1"/>
        <v>0</v>
      </c>
      <c r="AB53">
        <f ca="1"/>
        <v>0</v>
      </c>
      <c r="AC53">
        <f ca="1"/>
        <v>0</v>
      </c>
      <c r="AD53">
        <f ca="1"/>
        <v>0</v>
      </c>
      <c r="AE53">
        <f ca="1"/>
        <v>0</v>
      </c>
      <c r="AF53">
        <f ca="1"/>
        <v>0</v>
      </c>
      <c r="AG53">
        <f ca="1"/>
        <v>0</v>
      </c>
      <c r="AH53">
        <f ca="1"/>
        <v>0</v>
      </c>
      <c r="AI53">
        <f ca="1"/>
        <v>0</v>
      </c>
      <c r="AJ53">
        <f ca="1"/>
        <v>0</v>
      </c>
      <c r="AK53">
        <f ca="1"/>
        <v>0</v>
      </c>
      <c r="AL53">
        <f ca="1"/>
        <v>0</v>
      </c>
      <c r="AM53">
        <f ca="1"/>
        <v>0</v>
      </c>
      <c r="AN53">
        <f ca="1"/>
        <v>0</v>
      </c>
      <c r="AO53">
        <f ca="1"/>
        <v>0</v>
      </c>
      <c r="AP53">
        <f ca="1"/>
        <v>0</v>
      </c>
      <c r="AQ53">
        <f ca="1"/>
        <v>0</v>
      </c>
      <c r="AR53">
        <f ca="1"/>
        <v>0</v>
      </c>
      <c r="AS53">
        <f ca="1"/>
        <v>0</v>
      </c>
      <c r="AT53">
        <f ca="1"/>
        <v>0</v>
      </c>
      <c r="AU53">
        <f ca="1"/>
        <v>0</v>
      </c>
      <c r="AV53">
        <f ca="1"/>
        <v>0</v>
      </c>
      <c r="AW53">
        <f ca="1"/>
        <v>0</v>
      </c>
      <c r="AX53">
        <f ca="1"/>
        <v>0</v>
      </c>
      <c r="AY53">
        <f ca="1"/>
        <v>0</v>
      </c>
      <c r="AZ53">
        <f ca="1"/>
        <v>0</v>
      </c>
      <c r="BA53">
        <f ca="1"/>
        <v>0</v>
      </c>
      <c r="BB53">
        <f ca="1"/>
        <v>0</v>
      </c>
      <c r="BC53">
        <f ca="1"/>
        <v>0</v>
      </c>
      <c r="BD53">
        <f ca="1"/>
        <v>0</v>
      </c>
      <c r="BE53">
        <f ca="1"/>
        <v>0</v>
      </c>
      <c r="BF53">
        <f ca="1"/>
        <v>0</v>
      </c>
      <c r="BG53">
        <f ca="1"/>
        <v>0</v>
      </c>
      <c r="BH53">
        <f ca="1"/>
        <v>0</v>
      </c>
      <c r="BI53">
        <f ca="1"/>
        <v>0</v>
      </c>
      <c r="BJ53">
        <f ca="1"/>
        <v>0</v>
      </c>
      <c r="BK53">
        <f ca="1"/>
        <v>0</v>
      </c>
      <c r="BL53">
        <f ca="1"/>
        <v>0</v>
      </c>
      <c r="BM53">
        <f ca="1"/>
        <v>0</v>
      </c>
      <c r="BN53">
        <f ca="1"/>
        <v>0</v>
      </c>
      <c r="BO53">
        <f ca="1"/>
        <v>0</v>
      </c>
      <c r="BP53">
        <f ca="1"/>
        <v>0</v>
      </c>
      <c r="BQ53">
        <f ca="1"/>
        <v>0</v>
      </c>
      <c r="BR53">
        <f ca="1"/>
        <v>0</v>
      </c>
      <c r="BS53">
        <f ca="1"/>
        <v>0</v>
      </c>
      <c r="BT53">
        <f ca="1"/>
        <v>0</v>
      </c>
      <c r="BU53">
        <f ca="1"/>
        <v>0</v>
      </c>
      <c r="BV53">
        <f ca="1"/>
        <v>0</v>
      </c>
      <c r="BW53">
        <f ca="1"/>
        <v>0</v>
      </c>
      <c r="BX53">
        <f ca="1"/>
        <v>0</v>
      </c>
      <c r="BY53">
        <f ca="1"/>
        <v>0</v>
      </c>
      <c r="BZ53">
        <f ca="1"/>
        <v>0</v>
      </c>
      <c r="CA53">
        <f ca="1"/>
        <v>0</v>
      </c>
      <c r="CB53">
        <f ca="1"/>
        <v>0</v>
      </c>
      <c r="CC53">
        <f ca="1"/>
        <v>0</v>
      </c>
      <c r="CD53">
        <f ca="1"/>
        <v>0</v>
      </c>
      <c r="CE53">
        <f ca="1"/>
        <v>0</v>
      </c>
      <c r="CF53">
        <f ca="1"/>
        <v>0</v>
      </c>
      <c r="CG53">
        <f ca="1"/>
        <v>0</v>
      </c>
      <c r="CH53">
        <f ca="1"/>
        <v>0</v>
      </c>
      <c r="CI53">
        <f ca="1"/>
        <v>0</v>
      </c>
      <c r="CJ53">
        <f ca="1"/>
        <v>0</v>
      </c>
      <c r="CK53">
        <f ca="1"/>
        <v>0</v>
      </c>
      <c r="CL53">
        <f ca="1"/>
        <v>0</v>
      </c>
      <c r="CM53">
        <f ca="1"/>
        <v>0</v>
      </c>
      <c r="CN53">
        <f ca="1"/>
        <v>0</v>
      </c>
      <c r="CO53">
        <f ca="1"/>
        <v>0</v>
      </c>
      <c r="CP53">
        <f ca="1"/>
        <v>0</v>
      </c>
      <c r="CQ53">
        <f ca="1"/>
        <v>0</v>
      </c>
    </row>
    <row r="54" spans="3:95" x14ac:dyDescent="0.25">
      <c r="C54" cm="1">
        <f t="array" aca="1" ref="C54:CQ54" ca="1">IFERROR(TRANSPOSE(INDEX(_xlfn._xlws.FILTER(INDIRECT("SubcategoriesTable[Subcategory name]"),INDIRECT("SubcategoriesTable[Category name]")=$B54),,)),"No subcategories")</f>
        <v>0</v>
      </c>
      <c r="D54">
        <f ca="1"/>
        <v>0</v>
      </c>
      <c r="E54">
        <f ca="1"/>
        <v>0</v>
      </c>
      <c r="F54">
        <f ca="1"/>
        <v>0</v>
      </c>
      <c r="G54">
        <f ca="1"/>
        <v>0</v>
      </c>
      <c r="H54">
        <f ca="1"/>
        <v>0</v>
      </c>
      <c r="I54">
        <f ca="1"/>
        <v>0</v>
      </c>
      <c r="J54">
        <f ca="1"/>
        <v>0</v>
      </c>
      <c r="K54">
        <f ca="1"/>
        <v>0</v>
      </c>
      <c r="L54">
        <f ca="1"/>
        <v>0</v>
      </c>
      <c r="M54">
        <f ca="1"/>
        <v>0</v>
      </c>
      <c r="N54">
        <f ca="1"/>
        <v>0</v>
      </c>
      <c r="O54">
        <f ca="1"/>
        <v>0</v>
      </c>
      <c r="P54">
        <f ca="1"/>
        <v>0</v>
      </c>
      <c r="Q54">
        <f ca="1"/>
        <v>0</v>
      </c>
      <c r="R54">
        <f ca="1"/>
        <v>0</v>
      </c>
      <c r="S54">
        <f ca="1"/>
        <v>0</v>
      </c>
      <c r="T54">
        <f ca="1"/>
        <v>0</v>
      </c>
      <c r="U54">
        <f ca="1"/>
        <v>0</v>
      </c>
      <c r="V54">
        <f ca="1"/>
        <v>0</v>
      </c>
      <c r="W54">
        <f ca="1"/>
        <v>0</v>
      </c>
      <c r="X54">
        <f ca="1"/>
        <v>0</v>
      </c>
      <c r="Y54">
        <f ca="1"/>
        <v>0</v>
      </c>
      <c r="Z54">
        <f ca="1"/>
        <v>0</v>
      </c>
      <c r="AA54">
        <f ca="1"/>
        <v>0</v>
      </c>
      <c r="AB54">
        <f ca="1"/>
        <v>0</v>
      </c>
      <c r="AC54">
        <f ca="1"/>
        <v>0</v>
      </c>
      <c r="AD54">
        <f ca="1"/>
        <v>0</v>
      </c>
      <c r="AE54">
        <f ca="1"/>
        <v>0</v>
      </c>
      <c r="AF54">
        <f ca="1"/>
        <v>0</v>
      </c>
      <c r="AG54">
        <f ca="1"/>
        <v>0</v>
      </c>
      <c r="AH54">
        <f ca="1"/>
        <v>0</v>
      </c>
      <c r="AI54">
        <f ca="1"/>
        <v>0</v>
      </c>
      <c r="AJ54">
        <f ca="1"/>
        <v>0</v>
      </c>
      <c r="AK54">
        <f ca="1"/>
        <v>0</v>
      </c>
      <c r="AL54">
        <f ca="1"/>
        <v>0</v>
      </c>
      <c r="AM54">
        <f ca="1"/>
        <v>0</v>
      </c>
      <c r="AN54">
        <f ca="1"/>
        <v>0</v>
      </c>
      <c r="AO54">
        <f ca="1"/>
        <v>0</v>
      </c>
      <c r="AP54">
        <f ca="1"/>
        <v>0</v>
      </c>
      <c r="AQ54">
        <f ca="1"/>
        <v>0</v>
      </c>
      <c r="AR54">
        <f ca="1"/>
        <v>0</v>
      </c>
      <c r="AS54">
        <f ca="1"/>
        <v>0</v>
      </c>
      <c r="AT54">
        <f ca="1"/>
        <v>0</v>
      </c>
      <c r="AU54">
        <f ca="1"/>
        <v>0</v>
      </c>
      <c r="AV54">
        <f ca="1"/>
        <v>0</v>
      </c>
      <c r="AW54">
        <f ca="1"/>
        <v>0</v>
      </c>
      <c r="AX54">
        <f ca="1"/>
        <v>0</v>
      </c>
      <c r="AY54">
        <f ca="1"/>
        <v>0</v>
      </c>
      <c r="AZ54">
        <f ca="1"/>
        <v>0</v>
      </c>
      <c r="BA54">
        <f ca="1"/>
        <v>0</v>
      </c>
      <c r="BB54">
        <f ca="1"/>
        <v>0</v>
      </c>
      <c r="BC54">
        <f ca="1"/>
        <v>0</v>
      </c>
      <c r="BD54">
        <f ca="1"/>
        <v>0</v>
      </c>
      <c r="BE54">
        <f ca="1"/>
        <v>0</v>
      </c>
      <c r="BF54">
        <f ca="1"/>
        <v>0</v>
      </c>
      <c r="BG54">
        <f ca="1"/>
        <v>0</v>
      </c>
      <c r="BH54">
        <f ca="1"/>
        <v>0</v>
      </c>
      <c r="BI54">
        <f ca="1"/>
        <v>0</v>
      </c>
      <c r="BJ54">
        <f ca="1"/>
        <v>0</v>
      </c>
      <c r="BK54">
        <f ca="1"/>
        <v>0</v>
      </c>
      <c r="BL54">
        <f ca="1"/>
        <v>0</v>
      </c>
      <c r="BM54">
        <f ca="1"/>
        <v>0</v>
      </c>
      <c r="BN54">
        <f ca="1"/>
        <v>0</v>
      </c>
      <c r="BO54">
        <f ca="1"/>
        <v>0</v>
      </c>
      <c r="BP54">
        <f ca="1"/>
        <v>0</v>
      </c>
      <c r="BQ54">
        <f ca="1"/>
        <v>0</v>
      </c>
      <c r="BR54">
        <f ca="1"/>
        <v>0</v>
      </c>
      <c r="BS54">
        <f ca="1"/>
        <v>0</v>
      </c>
      <c r="BT54">
        <f ca="1"/>
        <v>0</v>
      </c>
      <c r="BU54">
        <f ca="1"/>
        <v>0</v>
      </c>
      <c r="BV54">
        <f ca="1"/>
        <v>0</v>
      </c>
      <c r="BW54">
        <f ca="1"/>
        <v>0</v>
      </c>
      <c r="BX54">
        <f ca="1"/>
        <v>0</v>
      </c>
      <c r="BY54">
        <f ca="1"/>
        <v>0</v>
      </c>
      <c r="BZ54">
        <f ca="1"/>
        <v>0</v>
      </c>
      <c r="CA54">
        <f ca="1"/>
        <v>0</v>
      </c>
      <c r="CB54">
        <f ca="1"/>
        <v>0</v>
      </c>
      <c r="CC54">
        <f ca="1"/>
        <v>0</v>
      </c>
      <c r="CD54">
        <f ca="1"/>
        <v>0</v>
      </c>
      <c r="CE54">
        <f ca="1"/>
        <v>0</v>
      </c>
      <c r="CF54">
        <f ca="1"/>
        <v>0</v>
      </c>
      <c r="CG54">
        <f ca="1"/>
        <v>0</v>
      </c>
      <c r="CH54">
        <f ca="1"/>
        <v>0</v>
      </c>
      <c r="CI54">
        <f ca="1"/>
        <v>0</v>
      </c>
      <c r="CJ54">
        <f ca="1"/>
        <v>0</v>
      </c>
      <c r="CK54">
        <f ca="1"/>
        <v>0</v>
      </c>
      <c r="CL54">
        <f ca="1"/>
        <v>0</v>
      </c>
      <c r="CM54">
        <f ca="1"/>
        <v>0</v>
      </c>
      <c r="CN54">
        <f ca="1"/>
        <v>0</v>
      </c>
      <c r="CO54">
        <f ca="1"/>
        <v>0</v>
      </c>
      <c r="CP54">
        <f ca="1"/>
        <v>0</v>
      </c>
      <c r="CQ54">
        <f ca="1"/>
        <v>0</v>
      </c>
    </row>
    <row r="55" spans="3:95" x14ac:dyDescent="0.25">
      <c r="C55" cm="1">
        <f t="array" aca="1" ref="C55:CQ55" ca="1">IFERROR(TRANSPOSE(INDEX(_xlfn._xlws.FILTER(INDIRECT("SubcategoriesTable[Subcategory name]"),INDIRECT("SubcategoriesTable[Category name]")=$B55),,)),"No subcategories")</f>
        <v>0</v>
      </c>
      <c r="D55">
        <f ca="1"/>
        <v>0</v>
      </c>
      <c r="E55">
        <f ca="1"/>
        <v>0</v>
      </c>
      <c r="F55">
        <f ca="1"/>
        <v>0</v>
      </c>
      <c r="G55">
        <f ca="1"/>
        <v>0</v>
      </c>
      <c r="H55">
        <f ca="1"/>
        <v>0</v>
      </c>
      <c r="I55">
        <f ca="1"/>
        <v>0</v>
      </c>
      <c r="J55">
        <f ca="1"/>
        <v>0</v>
      </c>
      <c r="K55">
        <f ca="1"/>
        <v>0</v>
      </c>
      <c r="L55">
        <f ca="1"/>
        <v>0</v>
      </c>
      <c r="M55">
        <f ca="1"/>
        <v>0</v>
      </c>
      <c r="N55">
        <f ca="1"/>
        <v>0</v>
      </c>
      <c r="O55">
        <f ca="1"/>
        <v>0</v>
      </c>
      <c r="P55">
        <f ca="1"/>
        <v>0</v>
      </c>
      <c r="Q55">
        <f ca="1"/>
        <v>0</v>
      </c>
      <c r="R55">
        <f ca="1"/>
        <v>0</v>
      </c>
      <c r="S55">
        <f ca="1"/>
        <v>0</v>
      </c>
      <c r="T55">
        <f ca="1"/>
        <v>0</v>
      </c>
      <c r="U55">
        <f ca="1"/>
        <v>0</v>
      </c>
      <c r="V55">
        <f ca="1"/>
        <v>0</v>
      </c>
      <c r="W55">
        <f ca="1"/>
        <v>0</v>
      </c>
      <c r="X55">
        <f ca="1"/>
        <v>0</v>
      </c>
      <c r="Y55">
        <f ca="1"/>
        <v>0</v>
      </c>
      <c r="Z55">
        <f ca="1"/>
        <v>0</v>
      </c>
      <c r="AA55">
        <f ca="1"/>
        <v>0</v>
      </c>
      <c r="AB55">
        <f ca="1"/>
        <v>0</v>
      </c>
      <c r="AC55">
        <f ca="1"/>
        <v>0</v>
      </c>
      <c r="AD55">
        <f ca="1"/>
        <v>0</v>
      </c>
      <c r="AE55">
        <f ca="1"/>
        <v>0</v>
      </c>
      <c r="AF55">
        <f ca="1"/>
        <v>0</v>
      </c>
      <c r="AG55">
        <f ca="1"/>
        <v>0</v>
      </c>
      <c r="AH55">
        <f ca="1"/>
        <v>0</v>
      </c>
      <c r="AI55">
        <f ca="1"/>
        <v>0</v>
      </c>
      <c r="AJ55">
        <f ca="1"/>
        <v>0</v>
      </c>
      <c r="AK55">
        <f ca="1"/>
        <v>0</v>
      </c>
      <c r="AL55">
        <f ca="1"/>
        <v>0</v>
      </c>
      <c r="AM55">
        <f ca="1"/>
        <v>0</v>
      </c>
      <c r="AN55">
        <f ca="1"/>
        <v>0</v>
      </c>
      <c r="AO55">
        <f ca="1"/>
        <v>0</v>
      </c>
      <c r="AP55">
        <f ca="1"/>
        <v>0</v>
      </c>
      <c r="AQ55">
        <f ca="1"/>
        <v>0</v>
      </c>
      <c r="AR55">
        <f ca="1"/>
        <v>0</v>
      </c>
      <c r="AS55">
        <f ca="1"/>
        <v>0</v>
      </c>
      <c r="AT55">
        <f ca="1"/>
        <v>0</v>
      </c>
      <c r="AU55">
        <f ca="1"/>
        <v>0</v>
      </c>
      <c r="AV55">
        <f ca="1"/>
        <v>0</v>
      </c>
      <c r="AW55">
        <f ca="1"/>
        <v>0</v>
      </c>
      <c r="AX55">
        <f ca="1"/>
        <v>0</v>
      </c>
      <c r="AY55">
        <f ca="1"/>
        <v>0</v>
      </c>
      <c r="AZ55">
        <f ca="1"/>
        <v>0</v>
      </c>
      <c r="BA55">
        <f ca="1"/>
        <v>0</v>
      </c>
      <c r="BB55">
        <f ca="1"/>
        <v>0</v>
      </c>
      <c r="BC55">
        <f ca="1"/>
        <v>0</v>
      </c>
      <c r="BD55">
        <f ca="1"/>
        <v>0</v>
      </c>
      <c r="BE55">
        <f ca="1"/>
        <v>0</v>
      </c>
      <c r="BF55">
        <f ca="1"/>
        <v>0</v>
      </c>
      <c r="BG55">
        <f ca="1"/>
        <v>0</v>
      </c>
      <c r="BH55">
        <f ca="1"/>
        <v>0</v>
      </c>
      <c r="BI55">
        <f ca="1"/>
        <v>0</v>
      </c>
      <c r="BJ55">
        <f ca="1"/>
        <v>0</v>
      </c>
      <c r="BK55">
        <f ca="1"/>
        <v>0</v>
      </c>
      <c r="BL55">
        <f ca="1"/>
        <v>0</v>
      </c>
      <c r="BM55">
        <f ca="1"/>
        <v>0</v>
      </c>
      <c r="BN55">
        <f ca="1"/>
        <v>0</v>
      </c>
      <c r="BO55">
        <f ca="1"/>
        <v>0</v>
      </c>
      <c r="BP55">
        <f ca="1"/>
        <v>0</v>
      </c>
      <c r="BQ55">
        <f ca="1"/>
        <v>0</v>
      </c>
      <c r="BR55">
        <f ca="1"/>
        <v>0</v>
      </c>
      <c r="BS55">
        <f ca="1"/>
        <v>0</v>
      </c>
      <c r="BT55">
        <f ca="1"/>
        <v>0</v>
      </c>
      <c r="BU55">
        <f ca="1"/>
        <v>0</v>
      </c>
      <c r="BV55">
        <f ca="1"/>
        <v>0</v>
      </c>
      <c r="BW55">
        <f ca="1"/>
        <v>0</v>
      </c>
      <c r="BX55">
        <f ca="1"/>
        <v>0</v>
      </c>
      <c r="BY55">
        <f ca="1"/>
        <v>0</v>
      </c>
      <c r="BZ55">
        <f ca="1"/>
        <v>0</v>
      </c>
      <c r="CA55">
        <f ca="1"/>
        <v>0</v>
      </c>
      <c r="CB55">
        <f ca="1"/>
        <v>0</v>
      </c>
      <c r="CC55">
        <f ca="1"/>
        <v>0</v>
      </c>
      <c r="CD55">
        <f ca="1"/>
        <v>0</v>
      </c>
      <c r="CE55">
        <f ca="1"/>
        <v>0</v>
      </c>
      <c r="CF55">
        <f ca="1"/>
        <v>0</v>
      </c>
      <c r="CG55">
        <f ca="1"/>
        <v>0</v>
      </c>
      <c r="CH55">
        <f ca="1"/>
        <v>0</v>
      </c>
      <c r="CI55">
        <f ca="1"/>
        <v>0</v>
      </c>
      <c r="CJ55">
        <f ca="1"/>
        <v>0</v>
      </c>
      <c r="CK55">
        <f ca="1"/>
        <v>0</v>
      </c>
      <c r="CL55">
        <f ca="1"/>
        <v>0</v>
      </c>
      <c r="CM55">
        <f ca="1"/>
        <v>0</v>
      </c>
      <c r="CN55">
        <f ca="1"/>
        <v>0</v>
      </c>
      <c r="CO55">
        <f ca="1"/>
        <v>0</v>
      </c>
      <c r="CP55">
        <f ca="1"/>
        <v>0</v>
      </c>
      <c r="CQ55">
        <f ca="1"/>
        <v>0</v>
      </c>
    </row>
    <row r="56" spans="3:95" x14ac:dyDescent="0.25">
      <c r="C56" cm="1">
        <f t="array" aca="1" ref="C56:CQ56" ca="1">IFERROR(TRANSPOSE(INDEX(_xlfn._xlws.FILTER(INDIRECT("SubcategoriesTable[Subcategory name]"),INDIRECT("SubcategoriesTable[Category name]")=$B56),,)),"No subcategories")</f>
        <v>0</v>
      </c>
      <c r="D56">
        <f ca="1"/>
        <v>0</v>
      </c>
      <c r="E56">
        <f ca="1"/>
        <v>0</v>
      </c>
      <c r="F56">
        <f ca="1"/>
        <v>0</v>
      </c>
      <c r="G56">
        <f ca="1"/>
        <v>0</v>
      </c>
      <c r="H56">
        <f ca="1"/>
        <v>0</v>
      </c>
      <c r="I56">
        <f ca="1"/>
        <v>0</v>
      </c>
      <c r="J56">
        <f ca="1"/>
        <v>0</v>
      </c>
      <c r="K56">
        <f ca="1"/>
        <v>0</v>
      </c>
      <c r="L56">
        <f ca="1"/>
        <v>0</v>
      </c>
      <c r="M56">
        <f ca="1"/>
        <v>0</v>
      </c>
      <c r="N56">
        <f ca="1"/>
        <v>0</v>
      </c>
      <c r="O56">
        <f ca="1"/>
        <v>0</v>
      </c>
      <c r="P56">
        <f ca="1"/>
        <v>0</v>
      </c>
      <c r="Q56">
        <f ca="1"/>
        <v>0</v>
      </c>
      <c r="R56">
        <f ca="1"/>
        <v>0</v>
      </c>
      <c r="S56">
        <f ca="1"/>
        <v>0</v>
      </c>
      <c r="T56">
        <f ca="1"/>
        <v>0</v>
      </c>
      <c r="U56">
        <f ca="1"/>
        <v>0</v>
      </c>
      <c r="V56">
        <f ca="1"/>
        <v>0</v>
      </c>
      <c r="W56">
        <f ca="1"/>
        <v>0</v>
      </c>
      <c r="X56">
        <f ca="1"/>
        <v>0</v>
      </c>
      <c r="Y56">
        <f ca="1"/>
        <v>0</v>
      </c>
      <c r="Z56">
        <f ca="1"/>
        <v>0</v>
      </c>
      <c r="AA56">
        <f ca="1"/>
        <v>0</v>
      </c>
      <c r="AB56">
        <f ca="1"/>
        <v>0</v>
      </c>
      <c r="AC56">
        <f ca="1"/>
        <v>0</v>
      </c>
      <c r="AD56">
        <f ca="1"/>
        <v>0</v>
      </c>
      <c r="AE56">
        <f ca="1"/>
        <v>0</v>
      </c>
      <c r="AF56">
        <f ca="1"/>
        <v>0</v>
      </c>
      <c r="AG56">
        <f ca="1"/>
        <v>0</v>
      </c>
      <c r="AH56">
        <f ca="1"/>
        <v>0</v>
      </c>
      <c r="AI56">
        <f ca="1"/>
        <v>0</v>
      </c>
      <c r="AJ56">
        <f ca="1"/>
        <v>0</v>
      </c>
      <c r="AK56">
        <f ca="1"/>
        <v>0</v>
      </c>
      <c r="AL56">
        <f ca="1"/>
        <v>0</v>
      </c>
      <c r="AM56">
        <f ca="1"/>
        <v>0</v>
      </c>
      <c r="AN56">
        <f ca="1"/>
        <v>0</v>
      </c>
      <c r="AO56">
        <f ca="1"/>
        <v>0</v>
      </c>
      <c r="AP56">
        <f ca="1"/>
        <v>0</v>
      </c>
      <c r="AQ56">
        <f ca="1"/>
        <v>0</v>
      </c>
      <c r="AR56">
        <f ca="1"/>
        <v>0</v>
      </c>
      <c r="AS56">
        <f ca="1"/>
        <v>0</v>
      </c>
      <c r="AT56">
        <f ca="1"/>
        <v>0</v>
      </c>
      <c r="AU56">
        <f ca="1"/>
        <v>0</v>
      </c>
      <c r="AV56">
        <f ca="1"/>
        <v>0</v>
      </c>
      <c r="AW56">
        <f ca="1"/>
        <v>0</v>
      </c>
      <c r="AX56">
        <f ca="1"/>
        <v>0</v>
      </c>
      <c r="AY56">
        <f ca="1"/>
        <v>0</v>
      </c>
      <c r="AZ56">
        <f ca="1"/>
        <v>0</v>
      </c>
      <c r="BA56">
        <f ca="1"/>
        <v>0</v>
      </c>
      <c r="BB56">
        <f ca="1"/>
        <v>0</v>
      </c>
      <c r="BC56">
        <f ca="1"/>
        <v>0</v>
      </c>
      <c r="BD56">
        <f ca="1"/>
        <v>0</v>
      </c>
      <c r="BE56">
        <f ca="1"/>
        <v>0</v>
      </c>
      <c r="BF56">
        <f ca="1"/>
        <v>0</v>
      </c>
      <c r="BG56">
        <f ca="1"/>
        <v>0</v>
      </c>
      <c r="BH56">
        <f ca="1"/>
        <v>0</v>
      </c>
      <c r="BI56">
        <f ca="1"/>
        <v>0</v>
      </c>
      <c r="BJ56">
        <f ca="1"/>
        <v>0</v>
      </c>
      <c r="BK56">
        <f ca="1"/>
        <v>0</v>
      </c>
      <c r="BL56">
        <f ca="1"/>
        <v>0</v>
      </c>
      <c r="BM56">
        <f ca="1"/>
        <v>0</v>
      </c>
      <c r="BN56">
        <f ca="1"/>
        <v>0</v>
      </c>
      <c r="BO56">
        <f ca="1"/>
        <v>0</v>
      </c>
      <c r="BP56">
        <f ca="1"/>
        <v>0</v>
      </c>
      <c r="BQ56">
        <f ca="1"/>
        <v>0</v>
      </c>
      <c r="BR56">
        <f ca="1"/>
        <v>0</v>
      </c>
      <c r="BS56">
        <f ca="1"/>
        <v>0</v>
      </c>
      <c r="BT56">
        <f ca="1"/>
        <v>0</v>
      </c>
      <c r="BU56">
        <f ca="1"/>
        <v>0</v>
      </c>
      <c r="BV56">
        <f ca="1"/>
        <v>0</v>
      </c>
      <c r="BW56">
        <f ca="1"/>
        <v>0</v>
      </c>
      <c r="BX56">
        <f ca="1"/>
        <v>0</v>
      </c>
      <c r="BY56">
        <f ca="1"/>
        <v>0</v>
      </c>
      <c r="BZ56">
        <f ca="1"/>
        <v>0</v>
      </c>
      <c r="CA56">
        <f ca="1"/>
        <v>0</v>
      </c>
      <c r="CB56">
        <f ca="1"/>
        <v>0</v>
      </c>
      <c r="CC56">
        <f ca="1"/>
        <v>0</v>
      </c>
      <c r="CD56">
        <f ca="1"/>
        <v>0</v>
      </c>
      <c r="CE56">
        <f ca="1"/>
        <v>0</v>
      </c>
      <c r="CF56">
        <f ca="1"/>
        <v>0</v>
      </c>
      <c r="CG56">
        <f ca="1"/>
        <v>0</v>
      </c>
      <c r="CH56">
        <f ca="1"/>
        <v>0</v>
      </c>
      <c r="CI56">
        <f ca="1"/>
        <v>0</v>
      </c>
      <c r="CJ56">
        <f ca="1"/>
        <v>0</v>
      </c>
      <c r="CK56">
        <f ca="1"/>
        <v>0</v>
      </c>
      <c r="CL56">
        <f ca="1"/>
        <v>0</v>
      </c>
      <c r="CM56">
        <f ca="1"/>
        <v>0</v>
      </c>
      <c r="CN56">
        <f ca="1"/>
        <v>0</v>
      </c>
      <c r="CO56">
        <f ca="1"/>
        <v>0</v>
      </c>
      <c r="CP56">
        <f ca="1"/>
        <v>0</v>
      </c>
      <c r="CQ56">
        <f ca="1"/>
        <v>0</v>
      </c>
    </row>
    <row r="57" spans="3:95" x14ac:dyDescent="0.25">
      <c r="C57" cm="1">
        <f t="array" aca="1" ref="C57:CQ57" ca="1">IFERROR(TRANSPOSE(INDEX(_xlfn._xlws.FILTER(INDIRECT("SubcategoriesTable[Subcategory name]"),INDIRECT("SubcategoriesTable[Category name]")=$B57),,)),"No subcategories")</f>
        <v>0</v>
      </c>
      <c r="D57">
        <f ca="1"/>
        <v>0</v>
      </c>
      <c r="E57">
        <f ca="1"/>
        <v>0</v>
      </c>
      <c r="F57">
        <f ca="1"/>
        <v>0</v>
      </c>
      <c r="G57">
        <f ca="1"/>
        <v>0</v>
      </c>
      <c r="H57">
        <f ca="1"/>
        <v>0</v>
      </c>
      <c r="I57">
        <f ca="1"/>
        <v>0</v>
      </c>
      <c r="J57">
        <f ca="1"/>
        <v>0</v>
      </c>
      <c r="K57">
        <f ca="1"/>
        <v>0</v>
      </c>
      <c r="L57">
        <f ca="1"/>
        <v>0</v>
      </c>
      <c r="M57">
        <f ca="1"/>
        <v>0</v>
      </c>
      <c r="N57">
        <f ca="1"/>
        <v>0</v>
      </c>
      <c r="O57">
        <f ca="1"/>
        <v>0</v>
      </c>
      <c r="P57">
        <f ca="1"/>
        <v>0</v>
      </c>
      <c r="Q57">
        <f ca="1"/>
        <v>0</v>
      </c>
      <c r="R57">
        <f ca="1"/>
        <v>0</v>
      </c>
      <c r="S57">
        <f ca="1"/>
        <v>0</v>
      </c>
      <c r="T57">
        <f ca="1"/>
        <v>0</v>
      </c>
      <c r="U57">
        <f ca="1"/>
        <v>0</v>
      </c>
      <c r="V57">
        <f ca="1"/>
        <v>0</v>
      </c>
      <c r="W57">
        <f ca="1"/>
        <v>0</v>
      </c>
      <c r="X57">
        <f ca="1"/>
        <v>0</v>
      </c>
      <c r="Y57">
        <f ca="1"/>
        <v>0</v>
      </c>
      <c r="Z57">
        <f ca="1"/>
        <v>0</v>
      </c>
      <c r="AA57">
        <f ca="1"/>
        <v>0</v>
      </c>
      <c r="AB57">
        <f ca="1"/>
        <v>0</v>
      </c>
      <c r="AC57">
        <f ca="1"/>
        <v>0</v>
      </c>
      <c r="AD57">
        <f ca="1"/>
        <v>0</v>
      </c>
      <c r="AE57">
        <f ca="1"/>
        <v>0</v>
      </c>
      <c r="AF57">
        <f ca="1"/>
        <v>0</v>
      </c>
      <c r="AG57">
        <f ca="1"/>
        <v>0</v>
      </c>
      <c r="AH57">
        <f ca="1"/>
        <v>0</v>
      </c>
      <c r="AI57">
        <f ca="1"/>
        <v>0</v>
      </c>
      <c r="AJ57">
        <f ca="1"/>
        <v>0</v>
      </c>
      <c r="AK57">
        <f ca="1"/>
        <v>0</v>
      </c>
      <c r="AL57">
        <f ca="1"/>
        <v>0</v>
      </c>
      <c r="AM57">
        <f ca="1"/>
        <v>0</v>
      </c>
      <c r="AN57">
        <f ca="1"/>
        <v>0</v>
      </c>
      <c r="AO57">
        <f ca="1"/>
        <v>0</v>
      </c>
      <c r="AP57">
        <f ca="1"/>
        <v>0</v>
      </c>
      <c r="AQ57">
        <f ca="1"/>
        <v>0</v>
      </c>
      <c r="AR57">
        <f ca="1"/>
        <v>0</v>
      </c>
      <c r="AS57">
        <f ca="1"/>
        <v>0</v>
      </c>
      <c r="AT57">
        <f ca="1"/>
        <v>0</v>
      </c>
      <c r="AU57">
        <f ca="1"/>
        <v>0</v>
      </c>
      <c r="AV57">
        <f ca="1"/>
        <v>0</v>
      </c>
      <c r="AW57">
        <f ca="1"/>
        <v>0</v>
      </c>
      <c r="AX57">
        <f ca="1"/>
        <v>0</v>
      </c>
      <c r="AY57">
        <f ca="1"/>
        <v>0</v>
      </c>
      <c r="AZ57">
        <f ca="1"/>
        <v>0</v>
      </c>
      <c r="BA57">
        <f ca="1"/>
        <v>0</v>
      </c>
      <c r="BB57">
        <f ca="1"/>
        <v>0</v>
      </c>
      <c r="BC57">
        <f ca="1"/>
        <v>0</v>
      </c>
      <c r="BD57">
        <f ca="1"/>
        <v>0</v>
      </c>
      <c r="BE57">
        <f ca="1"/>
        <v>0</v>
      </c>
      <c r="BF57">
        <f ca="1"/>
        <v>0</v>
      </c>
      <c r="BG57">
        <f ca="1"/>
        <v>0</v>
      </c>
      <c r="BH57">
        <f ca="1"/>
        <v>0</v>
      </c>
      <c r="BI57">
        <f ca="1"/>
        <v>0</v>
      </c>
      <c r="BJ57">
        <f ca="1"/>
        <v>0</v>
      </c>
      <c r="BK57">
        <f ca="1"/>
        <v>0</v>
      </c>
      <c r="BL57">
        <f ca="1"/>
        <v>0</v>
      </c>
      <c r="BM57">
        <f ca="1"/>
        <v>0</v>
      </c>
      <c r="BN57">
        <f ca="1"/>
        <v>0</v>
      </c>
      <c r="BO57">
        <f ca="1"/>
        <v>0</v>
      </c>
      <c r="BP57">
        <f ca="1"/>
        <v>0</v>
      </c>
      <c r="BQ57">
        <f ca="1"/>
        <v>0</v>
      </c>
      <c r="BR57">
        <f ca="1"/>
        <v>0</v>
      </c>
      <c r="BS57">
        <f ca="1"/>
        <v>0</v>
      </c>
      <c r="BT57">
        <f ca="1"/>
        <v>0</v>
      </c>
      <c r="BU57">
        <f ca="1"/>
        <v>0</v>
      </c>
      <c r="BV57">
        <f ca="1"/>
        <v>0</v>
      </c>
      <c r="BW57">
        <f ca="1"/>
        <v>0</v>
      </c>
      <c r="BX57">
        <f ca="1"/>
        <v>0</v>
      </c>
      <c r="BY57">
        <f ca="1"/>
        <v>0</v>
      </c>
      <c r="BZ57">
        <f ca="1"/>
        <v>0</v>
      </c>
      <c r="CA57">
        <f ca="1"/>
        <v>0</v>
      </c>
      <c r="CB57">
        <f ca="1"/>
        <v>0</v>
      </c>
      <c r="CC57">
        <f ca="1"/>
        <v>0</v>
      </c>
      <c r="CD57">
        <f ca="1"/>
        <v>0</v>
      </c>
      <c r="CE57">
        <f ca="1"/>
        <v>0</v>
      </c>
      <c r="CF57">
        <f ca="1"/>
        <v>0</v>
      </c>
      <c r="CG57">
        <f ca="1"/>
        <v>0</v>
      </c>
      <c r="CH57">
        <f ca="1"/>
        <v>0</v>
      </c>
      <c r="CI57">
        <f ca="1"/>
        <v>0</v>
      </c>
      <c r="CJ57">
        <f ca="1"/>
        <v>0</v>
      </c>
      <c r="CK57">
        <f ca="1"/>
        <v>0</v>
      </c>
      <c r="CL57">
        <f ca="1"/>
        <v>0</v>
      </c>
      <c r="CM57">
        <f ca="1"/>
        <v>0</v>
      </c>
      <c r="CN57">
        <f ca="1"/>
        <v>0</v>
      </c>
      <c r="CO57">
        <f ca="1"/>
        <v>0</v>
      </c>
      <c r="CP57">
        <f ca="1"/>
        <v>0</v>
      </c>
      <c r="CQ57">
        <f ca="1"/>
        <v>0</v>
      </c>
    </row>
    <row r="58" spans="3:95" x14ac:dyDescent="0.25">
      <c r="C58" cm="1">
        <f t="array" aca="1" ref="C58:CQ58" ca="1">IFERROR(TRANSPOSE(INDEX(_xlfn._xlws.FILTER(INDIRECT("SubcategoriesTable[Subcategory name]"),INDIRECT("SubcategoriesTable[Category name]")=$B58),,)),"No subcategories")</f>
        <v>0</v>
      </c>
      <c r="D58">
        <f ca="1"/>
        <v>0</v>
      </c>
      <c r="E58">
        <f ca="1"/>
        <v>0</v>
      </c>
      <c r="F58">
        <f ca="1"/>
        <v>0</v>
      </c>
      <c r="G58">
        <f ca="1"/>
        <v>0</v>
      </c>
      <c r="H58">
        <f ca="1"/>
        <v>0</v>
      </c>
      <c r="I58">
        <f ca="1"/>
        <v>0</v>
      </c>
      <c r="J58">
        <f ca="1"/>
        <v>0</v>
      </c>
      <c r="K58">
        <f ca="1"/>
        <v>0</v>
      </c>
      <c r="L58">
        <f ca="1"/>
        <v>0</v>
      </c>
      <c r="M58">
        <f ca="1"/>
        <v>0</v>
      </c>
      <c r="N58">
        <f ca="1"/>
        <v>0</v>
      </c>
      <c r="O58">
        <f ca="1"/>
        <v>0</v>
      </c>
      <c r="P58">
        <f ca="1"/>
        <v>0</v>
      </c>
      <c r="Q58">
        <f ca="1"/>
        <v>0</v>
      </c>
      <c r="R58">
        <f ca="1"/>
        <v>0</v>
      </c>
      <c r="S58">
        <f ca="1"/>
        <v>0</v>
      </c>
      <c r="T58">
        <f ca="1"/>
        <v>0</v>
      </c>
      <c r="U58">
        <f ca="1"/>
        <v>0</v>
      </c>
      <c r="V58">
        <f ca="1"/>
        <v>0</v>
      </c>
      <c r="W58">
        <f ca="1"/>
        <v>0</v>
      </c>
      <c r="X58">
        <f ca="1"/>
        <v>0</v>
      </c>
      <c r="Y58">
        <f ca="1"/>
        <v>0</v>
      </c>
      <c r="Z58">
        <f ca="1"/>
        <v>0</v>
      </c>
      <c r="AA58">
        <f ca="1"/>
        <v>0</v>
      </c>
      <c r="AB58">
        <f ca="1"/>
        <v>0</v>
      </c>
      <c r="AC58">
        <f ca="1"/>
        <v>0</v>
      </c>
      <c r="AD58">
        <f ca="1"/>
        <v>0</v>
      </c>
      <c r="AE58">
        <f ca="1"/>
        <v>0</v>
      </c>
      <c r="AF58">
        <f ca="1"/>
        <v>0</v>
      </c>
      <c r="AG58">
        <f ca="1"/>
        <v>0</v>
      </c>
      <c r="AH58">
        <f ca="1"/>
        <v>0</v>
      </c>
      <c r="AI58">
        <f ca="1"/>
        <v>0</v>
      </c>
      <c r="AJ58">
        <f ca="1"/>
        <v>0</v>
      </c>
      <c r="AK58">
        <f ca="1"/>
        <v>0</v>
      </c>
      <c r="AL58">
        <f ca="1"/>
        <v>0</v>
      </c>
      <c r="AM58">
        <f ca="1"/>
        <v>0</v>
      </c>
      <c r="AN58">
        <f ca="1"/>
        <v>0</v>
      </c>
      <c r="AO58">
        <f ca="1"/>
        <v>0</v>
      </c>
      <c r="AP58">
        <f ca="1"/>
        <v>0</v>
      </c>
      <c r="AQ58">
        <f ca="1"/>
        <v>0</v>
      </c>
      <c r="AR58">
        <f ca="1"/>
        <v>0</v>
      </c>
      <c r="AS58">
        <f ca="1"/>
        <v>0</v>
      </c>
      <c r="AT58">
        <f ca="1"/>
        <v>0</v>
      </c>
      <c r="AU58">
        <f ca="1"/>
        <v>0</v>
      </c>
      <c r="AV58">
        <f ca="1"/>
        <v>0</v>
      </c>
      <c r="AW58">
        <f ca="1"/>
        <v>0</v>
      </c>
      <c r="AX58">
        <f ca="1"/>
        <v>0</v>
      </c>
      <c r="AY58">
        <f ca="1"/>
        <v>0</v>
      </c>
      <c r="AZ58">
        <f ca="1"/>
        <v>0</v>
      </c>
      <c r="BA58">
        <f ca="1"/>
        <v>0</v>
      </c>
      <c r="BB58">
        <f ca="1"/>
        <v>0</v>
      </c>
      <c r="BC58">
        <f ca="1"/>
        <v>0</v>
      </c>
      <c r="BD58">
        <f ca="1"/>
        <v>0</v>
      </c>
      <c r="BE58">
        <f ca="1"/>
        <v>0</v>
      </c>
      <c r="BF58">
        <f ca="1"/>
        <v>0</v>
      </c>
      <c r="BG58">
        <f ca="1"/>
        <v>0</v>
      </c>
      <c r="BH58">
        <f ca="1"/>
        <v>0</v>
      </c>
      <c r="BI58">
        <f ca="1"/>
        <v>0</v>
      </c>
      <c r="BJ58">
        <f ca="1"/>
        <v>0</v>
      </c>
      <c r="BK58">
        <f ca="1"/>
        <v>0</v>
      </c>
      <c r="BL58">
        <f ca="1"/>
        <v>0</v>
      </c>
      <c r="BM58">
        <f ca="1"/>
        <v>0</v>
      </c>
      <c r="BN58">
        <f ca="1"/>
        <v>0</v>
      </c>
      <c r="BO58">
        <f ca="1"/>
        <v>0</v>
      </c>
      <c r="BP58">
        <f ca="1"/>
        <v>0</v>
      </c>
      <c r="BQ58">
        <f ca="1"/>
        <v>0</v>
      </c>
      <c r="BR58">
        <f ca="1"/>
        <v>0</v>
      </c>
      <c r="BS58">
        <f ca="1"/>
        <v>0</v>
      </c>
      <c r="BT58">
        <f ca="1"/>
        <v>0</v>
      </c>
      <c r="BU58">
        <f ca="1"/>
        <v>0</v>
      </c>
      <c r="BV58">
        <f ca="1"/>
        <v>0</v>
      </c>
      <c r="BW58">
        <f ca="1"/>
        <v>0</v>
      </c>
      <c r="BX58">
        <f ca="1"/>
        <v>0</v>
      </c>
      <c r="BY58">
        <f ca="1"/>
        <v>0</v>
      </c>
      <c r="BZ58">
        <f ca="1"/>
        <v>0</v>
      </c>
      <c r="CA58">
        <f ca="1"/>
        <v>0</v>
      </c>
      <c r="CB58">
        <f ca="1"/>
        <v>0</v>
      </c>
      <c r="CC58">
        <f ca="1"/>
        <v>0</v>
      </c>
      <c r="CD58">
        <f ca="1"/>
        <v>0</v>
      </c>
      <c r="CE58">
        <f ca="1"/>
        <v>0</v>
      </c>
      <c r="CF58">
        <f ca="1"/>
        <v>0</v>
      </c>
      <c r="CG58">
        <f ca="1"/>
        <v>0</v>
      </c>
      <c r="CH58">
        <f ca="1"/>
        <v>0</v>
      </c>
      <c r="CI58">
        <f ca="1"/>
        <v>0</v>
      </c>
      <c r="CJ58">
        <f ca="1"/>
        <v>0</v>
      </c>
      <c r="CK58">
        <f ca="1"/>
        <v>0</v>
      </c>
      <c r="CL58">
        <f ca="1"/>
        <v>0</v>
      </c>
      <c r="CM58">
        <f ca="1"/>
        <v>0</v>
      </c>
      <c r="CN58">
        <f ca="1"/>
        <v>0</v>
      </c>
      <c r="CO58">
        <f ca="1"/>
        <v>0</v>
      </c>
      <c r="CP58">
        <f ca="1"/>
        <v>0</v>
      </c>
      <c r="CQ58">
        <f ca="1"/>
        <v>0</v>
      </c>
    </row>
    <row r="59" spans="3:95" x14ac:dyDescent="0.25">
      <c r="C59" cm="1">
        <f t="array" aca="1" ref="C59:CQ59" ca="1">IFERROR(TRANSPOSE(INDEX(_xlfn._xlws.FILTER(INDIRECT("SubcategoriesTable[Subcategory name]"),INDIRECT("SubcategoriesTable[Category name]")=$B59),,)),"No subcategories")</f>
        <v>0</v>
      </c>
      <c r="D59">
        <f ca="1"/>
        <v>0</v>
      </c>
      <c r="E59">
        <f ca="1"/>
        <v>0</v>
      </c>
      <c r="F59">
        <f ca="1"/>
        <v>0</v>
      </c>
      <c r="G59">
        <f ca="1"/>
        <v>0</v>
      </c>
      <c r="H59">
        <f ca="1"/>
        <v>0</v>
      </c>
      <c r="I59">
        <f ca="1"/>
        <v>0</v>
      </c>
      <c r="J59">
        <f ca="1"/>
        <v>0</v>
      </c>
      <c r="K59">
        <f ca="1"/>
        <v>0</v>
      </c>
      <c r="L59">
        <f ca="1"/>
        <v>0</v>
      </c>
      <c r="M59">
        <f ca="1"/>
        <v>0</v>
      </c>
      <c r="N59">
        <f ca="1"/>
        <v>0</v>
      </c>
      <c r="O59">
        <f ca="1"/>
        <v>0</v>
      </c>
      <c r="P59">
        <f ca="1"/>
        <v>0</v>
      </c>
      <c r="Q59">
        <f ca="1"/>
        <v>0</v>
      </c>
      <c r="R59">
        <f ca="1"/>
        <v>0</v>
      </c>
      <c r="S59">
        <f ca="1"/>
        <v>0</v>
      </c>
      <c r="T59">
        <f ca="1"/>
        <v>0</v>
      </c>
      <c r="U59">
        <f ca="1"/>
        <v>0</v>
      </c>
      <c r="V59">
        <f ca="1"/>
        <v>0</v>
      </c>
      <c r="W59">
        <f ca="1"/>
        <v>0</v>
      </c>
      <c r="X59">
        <f ca="1"/>
        <v>0</v>
      </c>
      <c r="Y59">
        <f ca="1"/>
        <v>0</v>
      </c>
      <c r="Z59">
        <f ca="1"/>
        <v>0</v>
      </c>
      <c r="AA59">
        <f ca="1"/>
        <v>0</v>
      </c>
      <c r="AB59">
        <f ca="1"/>
        <v>0</v>
      </c>
      <c r="AC59">
        <f ca="1"/>
        <v>0</v>
      </c>
      <c r="AD59">
        <f ca="1"/>
        <v>0</v>
      </c>
      <c r="AE59">
        <f ca="1"/>
        <v>0</v>
      </c>
      <c r="AF59">
        <f ca="1"/>
        <v>0</v>
      </c>
      <c r="AG59">
        <f ca="1"/>
        <v>0</v>
      </c>
      <c r="AH59">
        <f ca="1"/>
        <v>0</v>
      </c>
      <c r="AI59">
        <f ca="1"/>
        <v>0</v>
      </c>
      <c r="AJ59">
        <f ca="1"/>
        <v>0</v>
      </c>
      <c r="AK59">
        <f ca="1"/>
        <v>0</v>
      </c>
      <c r="AL59">
        <f ca="1"/>
        <v>0</v>
      </c>
      <c r="AM59">
        <f ca="1"/>
        <v>0</v>
      </c>
      <c r="AN59">
        <f ca="1"/>
        <v>0</v>
      </c>
      <c r="AO59">
        <f ca="1"/>
        <v>0</v>
      </c>
      <c r="AP59">
        <f ca="1"/>
        <v>0</v>
      </c>
      <c r="AQ59">
        <f ca="1"/>
        <v>0</v>
      </c>
      <c r="AR59">
        <f ca="1"/>
        <v>0</v>
      </c>
      <c r="AS59">
        <f ca="1"/>
        <v>0</v>
      </c>
      <c r="AT59">
        <f ca="1"/>
        <v>0</v>
      </c>
      <c r="AU59">
        <f ca="1"/>
        <v>0</v>
      </c>
      <c r="AV59">
        <f ca="1"/>
        <v>0</v>
      </c>
      <c r="AW59">
        <f ca="1"/>
        <v>0</v>
      </c>
      <c r="AX59">
        <f ca="1"/>
        <v>0</v>
      </c>
      <c r="AY59">
        <f ca="1"/>
        <v>0</v>
      </c>
      <c r="AZ59">
        <f ca="1"/>
        <v>0</v>
      </c>
      <c r="BA59">
        <f ca="1"/>
        <v>0</v>
      </c>
      <c r="BB59">
        <f ca="1"/>
        <v>0</v>
      </c>
      <c r="BC59">
        <f ca="1"/>
        <v>0</v>
      </c>
      <c r="BD59">
        <f ca="1"/>
        <v>0</v>
      </c>
      <c r="BE59">
        <f ca="1"/>
        <v>0</v>
      </c>
      <c r="BF59">
        <f ca="1"/>
        <v>0</v>
      </c>
      <c r="BG59">
        <f ca="1"/>
        <v>0</v>
      </c>
      <c r="BH59">
        <f ca="1"/>
        <v>0</v>
      </c>
      <c r="BI59">
        <f ca="1"/>
        <v>0</v>
      </c>
      <c r="BJ59">
        <f ca="1"/>
        <v>0</v>
      </c>
      <c r="BK59">
        <f ca="1"/>
        <v>0</v>
      </c>
      <c r="BL59">
        <f ca="1"/>
        <v>0</v>
      </c>
      <c r="BM59">
        <f ca="1"/>
        <v>0</v>
      </c>
      <c r="BN59">
        <f ca="1"/>
        <v>0</v>
      </c>
      <c r="BO59">
        <f ca="1"/>
        <v>0</v>
      </c>
      <c r="BP59">
        <f ca="1"/>
        <v>0</v>
      </c>
      <c r="BQ59">
        <f ca="1"/>
        <v>0</v>
      </c>
      <c r="BR59">
        <f ca="1"/>
        <v>0</v>
      </c>
      <c r="BS59">
        <f ca="1"/>
        <v>0</v>
      </c>
      <c r="BT59">
        <f ca="1"/>
        <v>0</v>
      </c>
      <c r="BU59">
        <f ca="1"/>
        <v>0</v>
      </c>
      <c r="BV59">
        <f ca="1"/>
        <v>0</v>
      </c>
      <c r="BW59">
        <f ca="1"/>
        <v>0</v>
      </c>
      <c r="BX59">
        <f ca="1"/>
        <v>0</v>
      </c>
      <c r="BY59">
        <f ca="1"/>
        <v>0</v>
      </c>
      <c r="BZ59">
        <f ca="1"/>
        <v>0</v>
      </c>
      <c r="CA59">
        <f ca="1"/>
        <v>0</v>
      </c>
      <c r="CB59">
        <f ca="1"/>
        <v>0</v>
      </c>
      <c r="CC59">
        <f ca="1"/>
        <v>0</v>
      </c>
      <c r="CD59">
        <f ca="1"/>
        <v>0</v>
      </c>
      <c r="CE59">
        <f ca="1"/>
        <v>0</v>
      </c>
      <c r="CF59">
        <f ca="1"/>
        <v>0</v>
      </c>
      <c r="CG59">
        <f ca="1"/>
        <v>0</v>
      </c>
      <c r="CH59">
        <f ca="1"/>
        <v>0</v>
      </c>
      <c r="CI59">
        <f ca="1"/>
        <v>0</v>
      </c>
      <c r="CJ59">
        <f ca="1"/>
        <v>0</v>
      </c>
      <c r="CK59">
        <f ca="1"/>
        <v>0</v>
      </c>
      <c r="CL59">
        <f ca="1"/>
        <v>0</v>
      </c>
      <c r="CM59">
        <f ca="1"/>
        <v>0</v>
      </c>
      <c r="CN59">
        <f ca="1"/>
        <v>0</v>
      </c>
      <c r="CO59">
        <f ca="1"/>
        <v>0</v>
      </c>
      <c r="CP59">
        <f ca="1"/>
        <v>0</v>
      </c>
      <c r="CQ59">
        <f ca="1"/>
        <v>0</v>
      </c>
    </row>
    <row r="60" spans="3:95" x14ac:dyDescent="0.25">
      <c r="C60" cm="1">
        <f t="array" aca="1" ref="C60:CQ60" ca="1">IFERROR(TRANSPOSE(INDEX(_xlfn._xlws.FILTER(INDIRECT("SubcategoriesTable[Subcategory name]"),INDIRECT("SubcategoriesTable[Category name]")=$B60),,)),"No subcategories")</f>
        <v>0</v>
      </c>
      <c r="D60">
        <f ca="1"/>
        <v>0</v>
      </c>
      <c r="E60">
        <f ca="1"/>
        <v>0</v>
      </c>
      <c r="F60">
        <f ca="1"/>
        <v>0</v>
      </c>
      <c r="G60">
        <f ca="1"/>
        <v>0</v>
      </c>
      <c r="H60">
        <f ca="1"/>
        <v>0</v>
      </c>
      <c r="I60">
        <f ca="1"/>
        <v>0</v>
      </c>
      <c r="J60">
        <f ca="1"/>
        <v>0</v>
      </c>
      <c r="K60">
        <f ca="1"/>
        <v>0</v>
      </c>
      <c r="L60">
        <f ca="1"/>
        <v>0</v>
      </c>
      <c r="M60">
        <f ca="1"/>
        <v>0</v>
      </c>
      <c r="N60">
        <f ca="1"/>
        <v>0</v>
      </c>
      <c r="O60">
        <f ca="1"/>
        <v>0</v>
      </c>
      <c r="P60">
        <f ca="1"/>
        <v>0</v>
      </c>
      <c r="Q60">
        <f ca="1"/>
        <v>0</v>
      </c>
      <c r="R60">
        <f ca="1"/>
        <v>0</v>
      </c>
      <c r="S60">
        <f ca="1"/>
        <v>0</v>
      </c>
      <c r="T60">
        <f ca="1"/>
        <v>0</v>
      </c>
      <c r="U60">
        <f ca="1"/>
        <v>0</v>
      </c>
      <c r="V60">
        <f ca="1"/>
        <v>0</v>
      </c>
      <c r="W60">
        <f ca="1"/>
        <v>0</v>
      </c>
      <c r="X60">
        <f ca="1"/>
        <v>0</v>
      </c>
      <c r="Y60">
        <f ca="1"/>
        <v>0</v>
      </c>
      <c r="Z60">
        <f ca="1"/>
        <v>0</v>
      </c>
      <c r="AA60">
        <f ca="1"/>
        <v>0</v>
      </c>
      <c r="AB60">
        <f ca="1"/>
        <v>0</v>
      </c>
      <c r="AC60">
        <f ca="1"/>
        <v>0</v>
      </c>
      <c r="AD60">
        <f ca="1"/>
        <v>0</v>
      </c>
      <c r="AE60">
        <f ca="1"/>
        <v>0</v>
      </c>
      <c r="AF60">
        <f ca="1"/>
        <v>0</v>
      </c>
      <c r="AG60">
        <f ca="1"/>
        <v>0</v>
      </c>
      <c r="AH60">
        <f ca="1"/>
        <v>0</v>
      </c>
      <c r="AI60">
        <f ca="1"/>
        <v>0</v>
      </c>
      <c r="AJ60">
        <f ca="1"/>
        <v>0</v>
      </c>
      <c r="AK60">
        <f ca="1"/>
        <v>0</v>
      </c>
      <c r="AL60">
        <f ca="1"/>
        <v>0</v>
      </c>
      <c r="AM60">
        <f ca="1"/>
        <v>0</v>
      </c>
      <c r="AN60">
        <f ca="1"/>
        <v>0</v>
      </c>
      <c r="AO60">
        <f ca="1"/>
        <v>0</v>
      </c>
      <c r="AP60">
        <f ca="1"/>
        <v>0</v>
      </c>
      <c r="AQ60">
        <f ca="1"/>
        <v>0</v>
      </c>
      <c r="AR60">
        <f ca="1"/>
        <v>0</v>
      </c>
      <c r="AS60">
        <f ca="1"/>
        <v>0</v>
      </c>
      <c r="AT60">
        <f ca="1"/>
        <v>0</v>
      </c>
      <c r="AU60">
        <f ca="1"/>
        <v>0</v>
      </c>
      <c r="AV60">
        <f ca="1"/>
        <v>0</v>
      </c>
      <c r="AW60">
        <f ca="1"/>
        <v>0</v>
      </c>
      <c r="AX60">
        <f ca="1"/>
        <v>0</v>
      </c>
      <c r="AY60">
        <f ca="1"/>
        <v>0</v>
      </c>
      <c r="AZ60">
        <f ca="1"/>
        <v>0</v>
      </c>
      <c r="BA60">
        <f ca="1"/>
        <v>0</v>
      </c>
      <c r="BB60">
        <f ca="1"/>
        <v>0</v>
      </c>
      <c r="BC60">
        <f ca="1"/>
        <v>0</v>
      </c>
      <c r="BD60">
        <f ca="1"/>
        <v>0</v>
      </c>
      <c r="BE60">
        <f ca="1"/>
        <v>0</v>
      </c>
      <c r="BF60">
        <f ca="1"/>
        <v>0</v>
      </c>
      <c r="BG60">
        <f ca="1"/>
        <v>0</v>
      </c>
      <c r="BH60">
        <f ca="1"/>
        <v>0</v>
      </c>
      <c r="BI60">
        <f ca="1"/>
        <v>0</v>
      </c>
      <c r="BJ60">
        <f ca="1"/>
        <v>0</v>
      </c>
      <c r="BK60">
        <f ca="1"/>
        <v>0</v>
      </c>
      <c r="BL60">
        <f ca="1"/>
        <v>0</v>
      </c>
      <c r="BM60">
        <f ca="1"/>
        <v>0</v>
      </c>
      <c r="BN60">
        <f ca="1"/>
        <v>0</v>
      </c>
      <c r="BO60">
        <f ca="1"/>
        <v>0</v>
      </c>
      <c r="BP60">
        <f ca="1"/>
        <v>0</v>
      </c>
      <c r="BQ60">
        <f ca="1"/>
        <v>0</v>
      </c>
      <c r="BR60">
        <f ca="1"/>
        <v>0</v>
      </c>
      <c r="BS60">
        <f ca="1"/>
        <v>0</v>
      </c>
      <c r="BT60">
        <f ca="1"/>
        <v>0</v>
      </c>
      <c r="BU60">
        <f ca="1"/>
        <v>0</v>
      </c>
      <c r="BV60">
        <f ca="1"/>
        <v>0</v>
      </c>
      <c r="BW60">
        <f ca="1"/>
        <v>0</v>
      </c>
      <c r="BX60">
        <f ca="1"/>
        <v>0</v>
      </c>
      <c r="BY60">
        <f ca="1"/>
        <v>0</v>
      </c>
      <c r="BZ60">
        <f ca="1"/>
        <v>0</v>
      </c>
      <c r="CA60">
        <f ca="1"/>
        <v>0</v>
      </c>
      <c r="CB60">
        <f ca="1"/>
        <v>0</v>
      </c>
      <c r="CC60">
        <f ca="1"/>
        <v>0</v>
      </c>
      <c r="CD60">
        <f ca="1"/>
        <v>0</v>
      </c>
      <c r="CE60">
        <f ca="1"/>
        <v>0</v>
      </c>
      <c r="CF60">
        <f ca="1"/>
        <v>0</v>
      </c>
      <c r="CG60">
        <f ca="1"/>
        <v>0</v>
      </c>
      <c r="CH60">
        <f ca="1"/>
        <v>0</v>
      </c>
      <c r="CI60">
        <f ca="1"/>
        <v>0</v>
      </c>
      <c r="CJ60">
        <f ca="1"/>
        <v>0</v>
      </c>
      <c r="CK60">
        <f ca="1"/>
        <v>0</v>
      </c>
      <c r="CL60">
        <f ca="1"/>
        <v>0</v>
      </c>
      <c r="CM60">
        <f ca="1"/>
        <v>0</v>
      </c>
      <c r="CN60">
        <f ca="1"/>
        <v>0</v>
      </c>
      <c r="CO60">
        <f ca="1"/>
        <v>0</v>
      </c>
      <c r="CP60">
        <f ca="1"/>
        <v>0</v>
      </c>
      <c r="CQ60">
        <f ca="1"/>
        <v>0</v>
      </c>
    </row>
    <row r="61" spans="3:95" x14ac:dyDescent="0.25">
      <c r="C61" cm="1">
        <f t="array" aca="1" ref="C61:CQ61" ca="1">IFERROR(TRANSPOSE(INDEX(_xlfn._xlws.FILTER(INDIRECT("SubcategoriesTable[Subcategory name]"),INDIRECT("SubcategoriesTable[Category name]")=$B61),,)),"No subcategories")</f>
        <v>0</v>
      </c>
      <c r="D61">
        <f ca="1"/>
        <v>0</v>
      </c>
      <c r="E61">
        <f ca="1"/>
        <v>0</v>
      </c>
      <c r="F61">
        <f ca="1"/>
        <v>0</v>
      </c>
      <c r="G61">
        <f ca="1"/>
        <v>0</v>
      </c>
      <c r="H61">
        <f ca="1"/>
        <v>0</v>
      </c>
      <c r="I61">
        <f ca="1"/>
        <v>0</v>
      </c>
      <c r="J61">
        <f ca="1"/>
        <v>0</v>
      </c>
      <c r="K61">
        <f ca="1"/>
        <v>0</v>
      </c>
      <c r="L61">
        <f ca="1"/>
        <v>0</v>
      </c>
      <c r="M61">
        <f ca="1"/>
        <v>0</v>
      </c>
      <c r="N61">
        <f ca="1"/>
        <v>0</v>
      </c>
      <c r="O61">
        <f ca="1"/>
        <v>0</v>
      </c>
      <c r="P61">
        <f ca="1"/>
        <v>0</v>
      </c>
      <c r="Q61">
        <f ca="1"/>
        <v>0</v>
      </c>
      <c r="R61">
        <f ca="1"/>
        <v>0</v>
      </c>
      <c r="S61">
        <f ca="1"/>
        <v>0</v>
      </c>
      <c r="T61">
        <f ca="1"/>
        <v>0</v>
      </c>
      <c r="U61">
        <f ca="1"/>
        <v>0</v>
      </c>
      <c r="V61">
        <f ca="1"/>
        <v>0</v>
      </c>
      <c r="W61">
        <f ca="1"/>
        <v>0</v>
      </c>
      <c r="X61">
        <f ca="1"/>
        <v>0</v>
      </c>
      <c r="Y61">
        <f ca="1"/>
        <v>0</v>
      </c>
      <c r="Z61">
        <f ca="1"/>
        <v>0</v>
      </c>
      <c r="AA61">
        <f ca="1"/>
        <v>0</v>
      </c>
      <c r="AB61">
        <f ca="1"/>
        <v>0</v>
      </c>
      <c r="AC61">
        <f ca="1"/>
        <v>0</v>
      </c>
      <c r="AD61">
        <f ca="1"/>
        <v>0</v>
      </c>
      <c r="AE61">
        <f ca="1"/>
        <v>0</v>
      </c>
      <c r="AF61">
        <f ca="1"/>
        <v>0</v>
      </c>
      <c r="AG61">
        <f ca="1"/>
        <v>0</v>
      </c>
      <c r="AH61">
        <f ca="1"/>
        <v>0</v>
      </c>
      <c r="AI61">
        <f ca="1"/>
        <v>0</v>
      </c>
      <c r="AJ61">
        <f ca="1"/>
        <v>0</v>
      </c>
      <c r="AK61">
        <f ca="1"/>
        <v>0</v>
      </c>
      <c r="AL61">
        <f ca="1"/>
        <v>0</v>
      </c>
      <c r="AM61">
        <f ca="1"/>
        <v>0</v>
      </c>
      <c r="AN61">
        <f ca="1"/>
        <v>0</v>
      </c>
      <c r="AO61">
        <f ca="1"/>
        <v>0</v>
      </c>
      <c r="AP61">
        <f ca="1"/>
        <v>0</v>
      </c>
      <c r="AQ61">
        <f ca="1"/>
        <v>0</v>
      </c>
      <c r="AR61">
        <f ca="1"/>
        <v>0</v>
      </c>
      <c r="AS61">
        <f ca="1"/>
        <v>0</v>
      </c>
      <c r="AT61">
        <f ca="1"/>
        <v>0</v>
      </c>
      <c r="AU61">
        <f ca="1"/>
        <v>0</v>
      </c>
      <c r="AV61">
        <f ca="1"/>
        <v>0</v>
      </c>
      <c r="AW61">
        <f ca="1"/>
        <v>0</v>
      </c>
      <c r="AX61">
        <f ca="1"/>
        <v>0</v>
      </c>
      <c r="AY61">
        <f ca="1"/>
        <v>0</v>
      </c>
      <c r="AZ61">
        <f ca="1"/>
        <v>0</v>
      </c>
      <c r="BA61">
        <f ca="1"/>
        <v>0</v>
      </c>
      <c r="BB61">
        <f ca="1"/>
        <v>0</v>
      </c>
      <c r="BC61">
        <f ca="1"/>
        <v>0</v>
      </c>
      <c r="BD61">
        <f ca="1"/>
        <v>0</v>
      </c>
      <c r="BE61">
        <f ca="1"/>
        <v>0</v>
      </c>
      <c r="BF61">
        <f ca="1"/>
        <v>0</v>
      </c>
      <c r="BG61">
        <f ca="1"/>
        <v>0</v>
      </c>
      <c r="BH61">
        <f ca="1"/>
        <v>0</v>
      </c>
      <c r="BI61">
        <f ca="1"/>
        <v>0</v>
      </c>
      <c r="BJ61">
        <f ca="1"/>
        <v>0</v>
      </c>
      <c r="BK61">
        <f ca="1"/>
        <v>0</v>
      </c>
      <c r="BL61">
        <f ca="1"/>
        <v>0</v>
      </c>
      <c r="BM61">
        <f ca="1"/>
        <v>0</v>
      </c>
      <c r="BN61">
        <f ca="1"/>
        <v>0</v>
      </c>
      <c r="BO61">
        <f ca="1"/>
        <v>0</v>
      </c>
      <c r="BP61">
        <f ca="1"/>
        <v>0</v>
      </c>
      <c r="BQ61">
        <f ca="1"/>
        <v>0</v>
      </c>
      <c r="BR61">
        <f ca="1"/>
        <v>0</v>
      </c>
      <c r="BS61">
        <f ca="1"/>
        <v>0</v>
      </c>
      <c r="BT61">
        <f ca="1"/>
        <v>0</v>
      </c>
      <c r="BU61">
        <f ca="1"/>
        <v>0</v>
      </c>
      <c r="BV61">
        <f ca="1"/>
        <v>0</v>
      </c>
      <c r="BW61">
        <f ca="1"/>
        <v>0</v>
      </c>
      <c r="BX61">
        <f ca="1"/>
        <v>0</v>
      </c>
      <c r="BY61">
        <f ca="1"/>
        <v>0</v>
      </c>
      <c r="BZ61">
        <f ca="1"/>
        <v>0</v>
      </c>
      <c r="CA61">
        <f ca="1"/>
        <v>0</v>
      </c>
      <c r="CB61">
        <f ca="1"/>
        <v>0</v>
      </c>
      <c r="CC61">
        <f ca="1"/>
        <v>0</v>
      </c>
      <c r="CD61">
        <f ca="1"/>
        <v>0</v>
      </c>
      <c r="CE61">
        <f ca="1"/>
        <v>0</v>
      </c>
      <c r="CF61">
        <f ca="1"/>
        <v>0</v>
      </c>
      <c r="CG61">
        <f ca="1"/>
        <v>0</v>
      </c>
      <c r="CH61">
        <f ca="1"/>
        <v>0</v>
      </c>
      <c r="CI61">
        <f ca="1"/>
        <v>0</v>
      </c>
      <c r="CJ61">
        <f ca="1"/>
        <v>0</v>
      </c>
      <c r="CK61">
        <f ca="1"/>
        <v>0</v>
      </c>
      <c r="CL61">
        <f ca="1"/>
        <v>0</v>
      </c>
      <c r="CM61">
        <f ca="1"/>
        <v>0</v>
      </c>
      <c r="CN61">
        <f ca="1"/>
        <v>0</v>
      </c>
      <c r="CO61">
        <f ca="1"/>
        <v>0</v>
      </c>
      <c r="CP61">
        <f ca="1"/>
        <v>0</v>
      </c>
      <c r="CQ61">
        <f ca="1"/>
        <v>0</v>
      </c>
    </row>
    <row r="62" spans="3:95" x14ac:dyDescent="0.25">
      <c r="C62" cm="1">
        <f t="array" aca="1" ref="C62:CQ62" ca="1">IFERROR(TRANSPOSE(INDEX(_xlfn._xlws.FILTER(INDIRECT("SubcategoriesTable[Subcategory name]"),INDIRECT("SubcategoriesTable[Category name]")=$B62),,)),"No subcategories")</f>
        <v>0</v>
      </c>
      <c r="D62">
        <f ca="1"/>
        <v>0</v>
      </c>
      <c r="E62">
        <f ca="1"/>
        <v>0</v>
      </c>
      <c r="F62">
        <f ca="1"/>
        <v>0</v>
      </c>
      <c r="G62">
        <f ca="1"/>
        <v>0</v>
      </c>
      <c r="H62">
        <f ca="1"/>
        <v>0</v>
      </c>
      <c r="I62">
        <f ca="1"/>
        <v>0</v>
      </c>
      <c r="J62">
        <f ca="1"/>
        <v>0</v>
      </c>
      <c r="K62">
        <f ca="1"/>
        <v>0</v>
      </c>
      <c r="L62">
        <f ca="1"/>
        <v>0</v>
      </c>
      <c r="M62">
        <f ca="1"/>
        <v>0</v>
      </c>
      <c r="N62">
        <f ca="1"/>
        <v>0</v>
      </c>
      <c r="O62">
        <f ca="1"/>
        <v>0</v>
      </c>
      <c r="P62">
        <f ca="1"/>
        <v>0</v>
      </c>
      <c r="Q62">
        <f ca="1"/>
        <v>0</v>
      </c>
      <c r="R62">
        <f ca="1"/>
        <v>0</v>
      </c>
      <c r="S62">
        <f ca="1"/>
        <v>0</v>
      </c>
      <c r="T62">
        <f ca="1"/>
        <v>0</v>
      </c>
      <c r="U62">
        <f ca="1"/>
        <v>0</v>
      </c>
      <c r="V62">
        <f ca="1"/>
        <v>0</v>
      </c>
      <c r="W62">
        <f ca="1"/>
        <v>0</v>
      </c>
      <c r="X62">
        <f ca="1"/>
        <v>0</v>
      </c>
      <c r="Y62">
        <f ca="1"/>
        <v>0</v>
      </c>
      <c r="Z62">
        <f ca="1"/>
        <v>0</v>
      </c>
      <c r="AA62">
        <f ca="1"/>
        <v>0</v>
      </c>
      <c r="AB62">
        <f ca="1"/>
        <v>0</v>
      </c>
      <c r="AC62">
        <f ca="1"/>
        <v>0</v>
      </c>
      <c r="AD62">
        <f ca="1"/>
        <v>0</v>
      </c>
      <c r="AE62">
        <f ca="1"/>
        <v>0</v>
      </c>
      <c r="AF62">
        <f ca="1"/>
        <v>0</v>
      </c>
      <c r="AG62">
        <f ca="1"/>
        <v>0</v>
      </c>
      <c r="AH62">
        <f ca="1"/>
        <v>0</v>
      </c>
      <c r="AI62">
        <f ca="1"/>
        <v>0</v>
      </c>
      <c r="AJ62">
        <f ca="1"/>
        <v>0</v>
      </c>
      <c r="AK62">
        <f ca="1"/>
        <v>0</v>
      </c>
      <c r="AL62">
        <f ca="1"/>
        <v>0</v>
      </c>
      <c r="AM62">
        <f ca="1"/>
        <v>0</v>
      </c>
      <c r="AN62">
        <f ca="1"/>
        <v>0</v>
      </c>
      <c r="AO62">
        <f ca="1"/>
        <v>0</v>
      </c>
      <c r="AP62">
        <f ca="1"/>
        <v>0</v>
      </c>
      <c r="AQ62">
        <f ca="1"/>
        <v>0</v>
      </c>
      <c r="AR62">
        <f ca="1"/>
        <v>0</v>
      </c>
      <c r="AS62">
        <f ca="1"/>
        <v>0</v>
      </c>
      <c r="AT62">
        <f ca="1"/>
        <v>0</v>
      </c>
      <c r="AU62">
        <f ca="1"/>
        <v>0</v>
      </c>
      <c r="AV62">
        <f ca="1"/>
        <v>0</v>
      </c>
      <c r="AW62">
        <f ca="1"/>
        <v>0</v>
      </c>
      <c r="AX62">
        <f ca="1"/>
        <v>0</v>
      </c>
      <c r="AY62">
        <f ca="1"/>
        <v>0</v>
      </c>
      <c r="AZ62">
        <f ca="1"/>
        <v>0</v>
      </c>
      <c r="BA62">
        <f ca="1"/>
        <v>0</v>
      </c>
      <c r="BB62">
        <f ca="1"/>
        <v>0</v>
      </c>
      <c r="BC62">
        <f ca="1"/>
        <v>0</v>
      </c>
      <c r="BD62">
        <f ca="1"/>
        <v>0</v>
      </c>
      <c r="BE62">
        <f ca="1"/>
        <v>0</v>
      </c>
      <c r="BF62">
        <f ca="1"/>
        <v>0</v>
      </c>
      <c r="BG62">
        <f ca="1"/>
        <v>0</v>
      </c>
      <c r="BH62">
        <f ca="1"/>
        <v>0</v>
      </c>
      <c r="BI62">
        <f ca="1"/>
        <v>0</v>
      </c>
      <c r="BJ62">
        <f ca="1"/>
        <v>0</v>
      </c>
      <c r="BK62">
        <f ca="1"/>
        <v>0</v>
      </c>
      <c r="BL62">
        <f ca="1"/>
        <v>0</v>
      </c>
      <c r="BM62">
        <f ca="1"/>
        <v>0</v>
      </c>
      <c r="BN62">
        <f ca="1"/>
        <v>0</v>
      </c>
      <c r="BO62">
        <f ca="1"/>
        <v>0</v>
      </c>
      <c r="BP62">
        <f ca="1"/>
        <v>0</v>
      </c>
      <c r="BQ62">
        <f ca="1"/>
        <v>0</v>
      </c>
      <c r="BR62">
        <f ca="1"/>
        <v>0</v>
      </c>
      <c r="BS62">
        <f ca="1"/>
        <v>0</v>
      </c>
      <c r="BT62">
        <f ca="1"/>
        <v>0</v>
      </c>
      <c r="BU62">
        <f ca="1"/>
        <v>0</v>
      </c>
      <c r="BV62">
        <f ca="1"/>
        <v>0</v>
      </c>
      <c r="BW62">
        <f ca="1"/>
        <v>0</v>
      </c>
      <c r="BX62">
        <f ca="1"/>
        <v>0</v>
      </c>
      <c r="BY62">
        <f ca="1"/>
        <v>0</v>
      </c>
      <c r="BZ62">
        <f ca="1"/>
        <v>0</v>
      </c>
      <c r="CA62">
        <f ca="1"/>
        <v>0</v>
      </c>
      <c r="CB62">
        <f ca="1"/>
        <v>0</v>
      </c>
      <c r="CC62">
        <f ca="1"/>
        <v>0</v>
      </c>
      <c r="CD62">
        <f ca="1"/>
        <v>0</v>
      </c>
      <c r="CE62">
        <f ca="1"/>
        <v>0</v>
      </c>
      <c r="CF62">
        <f ca="1"/>
        <v>0</v>
      </c>
      <c r="CG62">
        <f ca="1"/>
        <v>0</v>
      </c>
      <c r="CH62">
        <f ca="1"/>
        <v>0</v>
      </c>
      <c r="CI62">
        <f ca="1"/>
        <v>0</v>
      </c>
      <c r="CJ62">
        <f ca="1"/>
        <v>0</v>
      </c>
      <c r="CK62">
        <f ca="1"/>
        <v>0</v>
      </c>
      <c r="CL62">
        <f ca="1"/>
        <v>0</v>
      </c>
      <c r="CM62">
        <f ca="1"/>
        <v>0</v>
      </c>
      <c r="CN62">
        <f ca="1"/>
        <v>0</v>
      </c>
      <c r="CO62">
        <f ca="1"/>
        <v>0</v>
      </c>
      <c r="CP62">
        <f ca="1"/>
        <v>0</v>
      </c>
      <c r="CQ62">
        <f ca="1"/>
        <v>0</v>
      </c>
    </row>
    <row r="63" spans="3:95" x14ac:dyDescent="0.25">
      <c r="C63" cm="1">
        <f t="array" aca="1" ref="C63:CQ63" ca="1">IFERROR(TRANSPOSE(INDEX(_xlfn._xlws.FILTER(INDIRECT("SubcategoriesTable[Subcategory name]"),INDIRECT("SubcategoriesTable[Category name]")=$B63),,)),"No subcategories")</f>
        <v>0</v>
      </c>
      <c r="D63">
        <f ca="1"/>
        <v>0</v>
      </c>
      <c r="E63">
        <f ca="1"/>
        <v>0</v>
      </c>
      <c r="F63">
        <f ca="1"/>
        <v>0</v>
      </c>
      <c r="G63">
        <f ca="1"/>
        <v>0</v>
      </c>
      <c r="H63">
        <f ca="1"/>
        <v>0</v>
      </c>
      <c r="I63">
        <f ca="1"/>
        <v>0</v>
      </c>
      <c r="J63">
        <f ca="1"/>
        <v>0</v>
      </c>
      <c r="K63">
        <f ca="1"/>
        <v>0</v>
      </c>
      <c r="L63">
        <f ca="1"/>
        <v>0</v>
      </c>
      <c r="M63">
        <f ca="1"/>
        <v>0</v>
      </c>
      <c r="N63">
        <f ca="1"/>
        <v>0</v>
      </c>
      <c r="O63">
        <f ca="1"/>
        <v>0</v>
      </c>
      <c r="P63">
        <f ca="1"/>
        <v>0</v>
      </c>
      <c r="Q63">
        <f ca="1"/>
        <v>0</v>
      </c>
      <c r="R63">
        <f ca="1"/>
        <v>0</v>
      </c>
      <c r="S63">
        <f ca="1"/>
        <v>0</v>
      </c>
      <c r="T63">
        <f ca="1"/>
        <v>0</v>
      </c>
      <c r="U63">
        <f ca="1"/>
        <v>0</v>
      </c>
      <c r="V63">
        <f ca="1"/>
        <v>0</v>
      </c>
      <c r="W63">
        <f ca="1"/>
        <v>0</v>
      </c>
      <c r="X63">
        <f ca="1"/>
        <v>0</v>
      </c>
      <c r="Y63">
        <f ca="1"/>
        <v>0</v>
      </c>
      <c r="Z63">
        <f ca="1"/>
        <v>0</v>
      </c>
      <c r="AA63">
        <f ca="1"/>
        <v>0</v>
      </c>
      <c r="AB63">
        <f ca="1"/>
        <v>0</v>
      </c>
      <c r="AC63">
        <f ca="1"/>
        <v>0</v>
      </c>
      <c r="AD63">
        <f ca="1"/>
        <v>0</v>
      </c>
      <c r="AE63">
        <f ca="1"/>
        <v>0</v>
      </c>
      <c r="AF63">
        <f ca="1"/>
        <v>0</v>
      </c>
      <c r="AG63">
        <f ca="1"/>
        <v>0</v>
      </c>
      <c r="AH63">
        <f ca="1"/>
        <v>0</v>
      </c>
      <c r="AI63">
        <f ca="1"/>
        <v>0</v>
      </c>
      <c r="AJ63">
        <f ca="1"/>
        <v>0</v>
      </c>
      <c r="AK63">
        <f ca="1"/>
        <v>0</v>
      </c>
      <c r="AL63">
        <f ca="1"/>
        <v>0</v>
      </c>
      <c r="AM63">
        <f ca="1"/>
        <v>0</v>
      </c>
      <c r="AN63">
        <f ca="1"/>
        <v>0</v>
      </c>
      <c r="AO63">
        <f ca="1"/>
        <v>0</v>
      </c>
      <c r="AP63">
        <f ca="1"/>
        <v>0</v>
      </c>
      <c r="AQ63">
        <f ca="1"/>
        <v>0</v>
      </c>
      <c r="AR63">
        <f ca="1"/>
        <v>0</v>
      </c>
      <c r="AS63">
        <f ca="1"/>
        <v>0</v>
      </c>
      <c r="AT63">
        <f ca="1"/>
        <v>0</v>
      </c>
      <c r="AU63">
        <f ca="1"/>
        <v>0</v>
      </c>
      <c r="AV63">
        <f ca="1"/>
        <v>0</v>
      </c>
      <c r="AW63">
        <f ca="1"/>
        <v>0</v>
      </c>
      <c r="AX63">
        <f ca="1"/>
        <v>0</v>
      </c>
      <c r="AY63">
        <f ca="1"/>
        <v>0</v>
      </c>
      <c r="AZ63">
        <f ca="1"/>
        <v>0</v>
      </c>
      <c r="BA63">
        <f ca="1"/>
        <v>0</v>
      </c>
      <c r="BB63">
        <f ca="1"/>
        <v>0</v>
      </c>
      <c r="BC63">
        <f ca="1"/>
        <v>0</v>
      </c>
      <c r="BD63">
        <f ca="1"/>
        <v>0</v>
      </c>
      <c r="BE63">
        <f ca="1"/>
        <v>0</v>
      </c>
      <c r="BF63">
        <f ca="1"/>
        <v>0</v>
      </c>
      <c r="BG63">
        <f ca="1"/>
        <v>0</v>
      </c>
      <c r="BH63">
        <f ca="1"/>
        <v>0</v>
      </c>
      <c r="BI63">
        <f ca="1"/>
        <v>0</v>
      </c>
      <c r="BJ63">
        <f ca="1"/>
        <v>0</v>
      </c>
      <c r="BK63">
        <f ca="1"/>
        <v>0</v>
      </c>
      <c r="BL63">
        <f ca="1"/>
        <v>0</v>
      </c>
      <c r="BM63">
        <f ca="1"/>
        <v>0</v>
      </c>
      <c r="BN63">
        <f ca="1"/>
        <v>0</v>
      </c>
      <c r="BO63">
        <f ca="1"/>
        <v>0</v>
      </c>
      <c r="BP63">
        <f ca="1"/>
        <v>0</v>
      </c>
      <c r="BQ63">
        <f ca="1"/>
        <v>0</v>
      </c>
      <c r="BR63">
        <f ca="1"/>
        <v>0</v>
      </c>
      <c r="BS63">
        <f ca="1"/>
        <v>0</v>
      </c>
      <c r="BT63">
        <f ca="1"/>
        <v>0</v>
      </c>
      <c r="BU63">
        <f ca="1"/>
        <v>0</v>
      </c>
      <c r="BV63">
        <f ca="1"/>
        <v>0</v>
      </c>
      <c r="BW63">
        <f ca="1"/>
        <v>0</v>
      </c>
      <c r="BX63">
        <f ca="1"/>
        <v>0</v>
      </c>
      <c r="BY63">
        <f ca="1"/>
        <v>0</v>
      </c>
      <c r="BZ63">
        <f ca="1"/>
        <v>0</v>
      </c>
      <c r="CA63">
        <f ca="1"/>
        <v>0</v>
      </c>
      <c r="CB63">
        <f ca="1"/>
        <v>0</v>
      </c>
      <c r="CC63">
        <f ca="1"/>
        <v>0</v>
      </c>
      <c r="CD63">
        <f ca="1"/>
        <v>0</v>
      </c>
      <c r="CE63">
        <f ca="1"/>
        <v>0</v>
      </c>
      <c r="CF63">
        <f ca="1"/>
        <v>0</v>
      </c>
      <c r="CG63">
        <f ca="1"/>
        <v>0</v>
      </c>
      <c r="CH63">
        <f ca="1"/>
        <v>0</v>
      </c>
      <c r="CI63">
        <f ca="1"/>
        <v>0</v>
      </c>
      <c r="CJ63">
        <f ca="1"/>
        <v>0</v>
      </c>
      <c r="CK63">
        <f ca="1"/>
        <v>0</v>
      </c>
      <c r="CL63">
        <f ca="1"/>
        <v>0</v>
      </c>
      <c r="CM63">
        <f ca="1"/>
        <v>0</v>
      </c>
      <c r="CN63">
        <f ca="1"/>
        <v>0</v>
      </c>
      <c r="CO63">
        <f ca="1"/>
        <v>0</v>
      </c>
      <c r="CP63">
        <f ca="1"/>
        <v>0</v>
      </c>
      <c r="CQ63">
        <f ca="1"/>
        <v>0</v>
      </c>
    </row>
    <row r="64" spans="3:95" x14ac:dyDescent="0.25">
      <c r="C64" cm="1">
        <f t="array" aca="1" ref="C64:CQ64" ca="1">IFERROR(TRANSPOSE(INDEX(_xlfn._xlws.FILTER(INDIRECT("SubcategoriesTable[Subcategory name]"),INDIRECT("SubcategoriesTable[Category name]")=$B64),,)),"No subcategories")</f>
        <v>0</v>
      </c>
      <c r="D64">
        <f ca="1"/>
        <v>0</v>
      </c>
      <c r="E64">
        <f ca="1"/>
        <v>0</v>
      </c>
      <c r="F64">
        <f ca="1"/>
        <v>0</v>
      </c>
      <c r="G64">
        <f ca="1"/>
        <v>0</v>
      </c>
      <c r="H64">
        <f ca="1"/>
        <v>0</v>
      </c>
      <c r="I64">
        <f ca="1"/>
        <v>0</v>
      </c>
      <c r="J64">
        <f ca="1"/>
        <v>0</v>
      </c>
      <c r="K64">
        <f ca="1"/>
        <v>0</v>
      </c>
      <c r="L64">
        <f ca="1"/>
        <v>0</v>
      </c>
      <c r="M64">
        <f ca="1"/>
        <v>0</v>
      </c>
      <c r="N64">
        <f ca="1"/>
        <v>0</v>
      </c>
      <c r="O64">
        <f ca="1"/>
        <v>0</v>
      </c>
      <c r="P64">
        <f ca="1"/>
        <v>0</v>
      </c>
      <c r="Q64">
        <f ca="1"/>
        <v>0</v>
      </c>
      <c r="R64">
        <f ca="1"/>
        <v>0</v>
      </c>
      <c r="S64">
        <f ca="1"/>
        <v>0</v>
      </c>
      <c r="T64">
        <f ca="1"/>
        <v>0</v>
      </c>
      <c r="U64">
        <f ca="1"/>
        <v>0</v>
      </c>
      <c r="V64">
        <f ca="1"/>
        <v>0</v>
      </c>
      <c r="W64">
        <f ca="1"/>
        <v>0</v>
      </c>
      <c r="X64">
        <f ca="1"/>
        <v>0</v>
      </c>
      <c r="Y64">
        <f ca="1"/>
        <v>0</v>
      </c>
      <c r="Z64">
        <f ca="1"/>
        <v>0</v>
      </c>
      <c r="AA64">
        <f ca="1"/>
        <v>0</v>
      </c>
      <c r="AB64">
        <f ca="1"/>
        <v>0</v>
      </c>
      <c r="AC64">
        <f ca="1"/>
        <v>0</v>
      </c>
      <c r="AD64">
        <f ca="1"/>
        <v>0</v>
      </c>
      <c r="AE64">
        <f ca="1"/>
        <v>0</v>
      </c>
      <c r="AF64">
        <f ca="1"/>
        <v>0</v>
      </c>
      <c r="AG64">
        <f ca="1"/>
        <v>0</v>
      </c>
      <c r="AH64">
        <f ca="1"/>
        <v>0</v>
      </c>
      <c r="AI64">
        <f ca="1"/>
        <v>0</v>
      </c>
      <c r="AJ64">
        <f ca="1"/>
        <v>0</v>
      </c>
      <c r="AK64">
        <f ca="1"/>
        <v>0</v>
      </c>
      <c r="AL64">
        <f ca="1"/>
        <v>0</v>
      </c>
      <c r="AM64">
        <f ca="1"/>
        <v>0</v>
      </c>
      <c r="AN64">
        <f ca="1"/>
        <v>0</v>
      </c>
      <c r="AO64">
        <f ca="1"/>
        <v>0</v>
      </c>
      <c r="AP64">
        <f ca="1"/>
        <v>0</v>
      </c>
      <c r="AQ64">
        <f ca="1"/>
        <v>0</v>
      </c>
      <c r="AR64">
        <f ca="1"/>
        <v>0</v>
      </c>
      <c r="AS64">
        <f ca="1"/>
        <v>0</v>
      </c>
      <c r="AT64">
        <f ca="1"/>
        <v>0</v>
      </c>
      <c r="AU64">
        <f ca="1"/>
        <v>0</v>
      </c>
      <c r="AV64">
        <f ca="1"/>
        <v>0</v>
      </c>
      <c r="AW64">
        <f ca="1"/>
        <v>0</v>
      </c>
      <c r="AX64">
        <f ca="1"/>
        <v>0</v>
      </c>
      <c r="AY64">
        <f ca="1"/>
        <v>0</v>
      </c>
      <c r="AZ64">
        <f ca="1"/>
        <v>0</v>
      </c>
      <c r="BA64">
        <f ca="1"/>
        <v>0</v>
      </c>
      <c r="BB64">
        <f ca="1"/>
        <v>0</v>
      </c>
      <c r="BC64">
        <f ca="1"/>
        <v>0</v>
      </c>
      <c r="BD64">
        <f ca="1"/>
        <v>0</v>
      </c>
      <c r="BE64">
        <f ca="1"/>
        <v>0</v>
      </c>
      <c r="BF64">
        <f ca="1"/>
        <v>0</v>
      </c>
      <c r="BG64">
        <f ca="1"/>
        <v>0</v>
      </c>
      <c r="BH64">
        <f ca="1"/>
        <v>0</v>
      </c>
      <c r="BI64">
        <f ca="1"/>
        <v>0</v>
      </c>
      <c r="BJ64">
        <f ca="1"/>
        <v>0</v>
      </c>
      <c r="BK64">
        <f ca="1"/>
        <v>0</v>
      </c>
      <c r="BL64">
        <f ca="1"/>
        <v>0</v>
      </c>
      <c r="BM64">
        <f ca="1"/>
        <v>0</v>
      </c>
      <c r="BN64">
        <f ca="1"/>
        <v>0</v>
      </c>
      <c r="BO64">
        <f ca="1"/>
        <v>0</v>
      </c>
      <c r="BP64">
        <f ca="1"/>
        <v>0</v>
      </c>
      <c r="BQ64">
        <f ca="1"/>
        <v>0</v>
      </c>
      <c r="BR64">
        <f ca="1"/>
        <v>0</v>
      </c>
      <c r="BS64">
        <f ca="1"/>
        <v>0</v>
      </c>
      <c r="BT64">
        <f ca="1"/>
        <v>0</v>
      </c>
      <c r="BU64">
        <f ca="1"/>
        <v>0</v>
      </c>
      <c r="BV64">
        <f ca="1"/>
        <v>0</v>
      </c>
      <c r="BW64">
        <f ca="1"/>
        <v>0</v>
      </c>
      <c r="BX64">
        <f ca="1"/>
        <v>0</v>
      </c>
      <c r="BY64">
        <f ca="1"/>
        <v>0</v>
      </c>
      <c r="BZ64">
        <f ca="1"/>
        <v>0</v>
      </c>
      <c r="CA64">
        <f ca="1"/>
        <v>0</v>
      </c>
      <c r="CB64">
        <f ca="1"/>
        <v>0</v>
      </c>
      <c r="CC64">
        <f ca="1"/>
        <v>0</v>
      </c>
      <c r="CD64">
        <f ca="1"/>
        <v>0</v>
      </c>
      <c r="CE64">
        <f ca="1"/>
        <v>0</v>
      </c>
      <c r="CF64">
        <f ca="1"/>
        <v>0</v>
      </c>
      <c r="CG64">
        <f ca="1"/>
        <v>0</v>
      </c>
      <c r="CH64">
        <f ca="1"/>
        <v>0</v>
      </c>
      <c r="CI64">
        <f ca="1"/>
        <v>0</v>
      </c>
      <c r="CJ64">
        <f ca="1"/>
        <v>0</v>
      </c>
      <c r="CK64">
        <f ca="1"/>
        <v>0</v>
      </c>
      <c r="CL64">
        <f ca="1"/>
        <v>0</v>
      </c>
      <c r="CM64">
        <f ca="1"/>
        <v>0</v>
      </c>
      <c r="CN64">
        <f ca="1"/>
        <v>0</v>
      </c>
      <c r="CO64">
        <f ca="1"/>
        <v>0</v>
      </c>
      <c r="CP64">
        <f ca="1"/>
        <v>0</v>
      </c>
      <c r="CQ64">
        <f ca="1"/>
        <v>0</v>
      </c>
    </row>
    <row r="65" spans="3:95" x14ac:dyDescent="0.25">
      <c r="C65" cm="1">
        <f t="array" aca="1" ref="C65:CQ65" ca="1">IFERROR(TRANSPOSE(INDEX(_xlfn._xlws.FILTER(INDIRECT("SubcategoriesTable[Subcategory name]"),INDIRECT("SubcategoriesTable[Category name]")=$B65),,)),"No subcategories")</f>
        <v>0</v>
      </c>
      <c r="D65">
        <f ca="1"/>
        <v>0</v>
      </c>
      <c r="E65">
        <f ca="1"/>
        <v>0</v>
      </c>
      <c r="F65">
        <f ca="1"/>
        <v>0</v>
      </c>
      <c r="G65">
        <f ca="1"/>
        <v>0</v>
      </c>
      <c r="H65">
        <f ca="1"/>
        <v>0</v>
      </c>
      <c r="I65">
        <f ca="1"/>
        <v>0</v>
      </c>
      <c r="J65">
        <f ca="1"/>
        <v>0</v>
      </c>
      <c r="K65">
        <f ca="1"/>
        <v>0</v>
      </c>
      <c r="L65">
        <f ca="1"/>
        <v>0</v>
      </c>
      <c r="M65">
        <f ca="1"/>
        <v>0</v>
      </c>
      <c r="N65">
        <f ca="1"/>
        <v>0</v>
      </c>
      <c r="O65">
        <f ca="1"/>
        <v>0</v>
      </c>
      <c r="P65">
        <f ca="1"/>
        <v>0</v>
      </c>
      <c r="Q65">
        <f ca="1"/>
        <v>0</v>
      </c>
      <c r="R65">
        <f ca="1"/>
        <v>0</v>
      </c>
      <c r="S65">
        <f ca="1"/>
        <v>0</v>
      </c>
      <c r="T65">
        <f ca="1"/>
        <v>0</v>
      </c>
      <c r="U65">
        <f ca="1"/>
        <v>0</v>
      </c>
      <c r="V65">
        <f ca="1"/>
        <v>0</v>
      </c>
      <c r="W65">
        <f ca="1"/>
        <v>0</v>
      </c>
      <c r="X65">
        <f ca="1"/>
        <v>0</v>
      </c>
      <c r="Y65">
        <f ca="1"/>
        <v>0</v>
      </c>
      <c r="Z65">
        <f ca="1"/>
        <v>0</v>
      </c>
      <c r="AA65">
        <f ca="1"/>
        <v>0</v>
      </c>
      <c r="AB65">
        <f ca="1"/>
        <v>0</v>
      </c>
      <c r="AC65">
        <f ca="1"/>
        <v>0</v>
      </c>
      <c r="AD65">
        <f ca="1"/>
        <v>0</v>
      </c>
      <c r="AE65">
        <f ca="1"/>
        <v>0</v>
      </c>
      <c r="AF65">
        <f ca="1"/>
        <v>0</v>
      </c>
      <c r="AG65">
        <f ca="1"/>
        <v>0</v>
      </c>
      <c r="AH65">
        <f ca="1"/>
        <v>0</v>
      </c>
      <c r="AI65">
        <f ca="1"/>
        <v>0</v>
      </c>
      <c r="AJ65">
        <f ca="1"/>
        <v>0</v>
      </c>
      <c r="AK65">
        <f ca="1"/>
        <v>0</v>
      </c>
      <c r="AL65">
        <f ca="1"/>
        <v>0</v>
      </c>
      <c r="AM65">
        <f ca="1"/>
        <v>0</v>
      </c>
      <c r="AN65">
        <f ca="1"/>
        <v>0</v>
      </c>
      <c r="AO65">
        <f ca="1"/>
        <v>0</v>
      </c>
      <c r="AP65">
        <f ca="1"/>
        <v>0</v>
      </c>
      <c r="AQ65">
        <f ca="1"/>
        <v>0</v>
      </c>
      <c r="AR65">
        <f ca="1"/>
        <v>0</v>
      </c>
      <c r="AS65">
        <f ca="1"/>
        <v>0</v>
      </c>
      <c r="AT65">
        <f ca="1"/>
        <v>0</v>
      </c>
      <c r="AU65">
        <f ca="1"/>
        <v>0</v>
      </c>
      <c r="AV65">
        <f ca="1"/>
        <v>0</v>
      </c>
      <c r="AW65">
        <f ca="1"/>
        <v>0</v>
      </c>
      <c r="AX65">
        <f ca="1"/>
        <v>0</v>
      </c>
      <c r="AY65">
        <f ca="1"/>
        <v>0</v>
      </c>
      <c r="AZ65">
        <f ca="1"/>
        <v>0</v>
      </c>
      <c r="BA65">
        <f ca="1"/>
        <v>0</v>
      </c>
      <c r="BB65">
        <f ca="1"/>
        <v>0</v>
      </c>
      <c r="BC65">
        <f ca="1"/>
        <v>0</v>
      </c>
      <c r="BD65">
        <f ca="1"/>
        <v>0</v>
      </c>
      <c r="BE65">
        <f ca="1"/>
        <v>0</v>
      </c>
      <c r="BF65">
        <f ca="1"/>
        <v>0</v>
      </c>
      <c r="BG65">
        <f ca="1"/>
        <v>0</v>
      </c>
      <c r="BH65">
        <f ca="1"/>
        <v>0</v>
      </c>
      <c r="BI65">
        <f ca="1"/>
        <v>0</v>
      </c>
      <c r="BJ65">
        <f ca="1"/>
        <v>0</v>
      </c>
      <c r="BK65">
        <f ca="1"/>
        <v>0</v>
      </c>
      <c r="BL65">
        <f ca="1"/>
        <v>0</v>
      </c>
      <c r="BM65">
        <f ca="1"/>
        <v>0</v>
      </c>
      <c r="BN65">
        <f ca="1"/>
        <v>0</v>
      </c>
      <c r="BO65">
        <f ca="1"/>
        <v>0</v>
      </c>
      <c r="BP65">
        <f ca="1"/>
        <v>0</v>
      </c>
      <c r="BQ65">
        <f ca="1"/>
        <v>0</v>
      </c>
      <c r="BR65">
        <f ca="1"/>
        <v>0</v>
      </c>
      <c r="BS65">
        <f ca="1"/>
        <v>0</v>
      </c>
      <c r="BT65">
        <f ca="1"/>
        <v>0</v>
      </c>
      <c r="BU65">
        <f ca="1"/>
        <v>0</v>
      </c>
      <c r="BV65">
        <f ca="1"/>
        <v>0</v>
      </c>
      <c r="BW65">
        <f ca="1"/>
        <v>0</v>
      </c>
      <c r="BX65">
        <f ca="1"/>
        <v>0</v>
      </c>
      <c r="BY65">
        <f ca="1"/>
        <v>0</v>
      </c>
      <c r="BZ65">
        <f ca="1"/>
        <v>0</v>
      </c>
      <c r="CA65">
        <f ca="1"/>
        <v>0</v>
      </c>
      <c r="CB65">
        <f ca="1"/>
        <v>0</v>
      </c>
      <c r="CC65">
        <f ca="1"/>
        <v>0</v>
      </c>
      <c r="CD65">
        <f ca="1"/>
        <v>0</v>
      </c>
      <c r="CE65">
        <f ca="1"/>
        <v>0</v>
      </c>
      <c r="CF65">
        <f ca="1"/>
        <v>0</v>
      </c>
      <c r="CG65">
        <f ca="1"/>
        <v>0</v>
      </c>
      <c r="CH65">
        <f ca="1"/>
        <v>0</v>
      </c>
      <c r="CI65">
        <f ca="1"/>
        <v>0</v>
      </c>
      <c r="CJ65">
        <f ca="1"/>
        <v>0</v>
      </c>
      <c r="CK65">
        <f ca="1"/>
        <v>0</v>
      </c>
      <c r="CL65">
        <f ca="1"/>
        <v>0</v>
      </c>
      <c r="CM65">
        <f ca="1"/>
        <v>0</v>
      </c>
      <c r="CN65">
        <f ca="1"/>
        <v>0</v>
      </c>
      <c r="CO65">
        <f ca="1"/>
        <v>0</v>
      </c>
      <c r="CP65">
        <f ca="1"/>
        <v>0</v>
      </c>
      <c r="CQ65">
        <f ca="1"/>
        <v>0</v>
      </c>
    </row>
    <row r="66" spans="3:95" x14ac:dyDescent="0.25">
      <c r="C66" cm="1">
        <f t="array" aca="1" ref="C66:CQ66" ca="1">IFERROR(TRANSPOSE(INDEX(_xlfn._xlws.FILTER(INDIRECT("SubcategoriesTable[Subcategory name]"),INDIRECT("SubcategoriesTable[Category name]")=$B66),,)),"No subcategories")</f>
        <v>0</v>
      </c>
      <c r="D66">
        <f ca="1"/>
        <v>0</v>
      </c>
      <c r="E66">
        <f ca="1"/>
        <v>0</v>
      </c>
      <c r="F66">
        <f ca="1"/>
        <v>0</v>
      </c>
      <c r="G66">
        <f ca="1"/>
        <v>0</v>
      </c>
      <c r="H66">
        <f ca="1"/>
        <v>0</v>
      </c>
      <c r="I66">
        <f ca="1"/>
        <v>0</v>
      </c>
      <c r="J66">
        <f ca="1"/>
        <v>0</v>
      </c>
      <c r="K66">
        <f ca="1"/>
        <v>0</v>
      </c>
      <c r="L66">
        <f ca="1"/>
        <v>0</v>
      </c>
      <c r="M66">
        <f ca="1"/>
        <v>0</v>
      </c>
      <c r="N66">
        <f ca="1"/>
        <v>0</v>
      </c>
      <c r="O66">
        <f ca="1"/>
        <v>0</v>
      </c>
      <c r="P66">
        <f ca="1"/>
        <v>0</v>
      </c>
      <c r="Q66">
        <f ca="1"/>
        <v>0</v>
      </c>
      <c r="R66">
        <f ca="1"/>
        <v>0</v>
      </c>
      <c r="S66">
        <f ca="1"/>
        <v>0</v>
      </c>
      <c r="T66">
        <f ca="1"/>
        <v>0</v>
      </c>
      <c r="U66">
        <f ca="1"/>
        <v>0</v>
      </c>
      <c r="V66">
        <f ca="1"/>
        <v>0</v>
      </c>
      <c r="W66">
        <f ca="1"/>
        <v>0</v>
      </c>
      <c r="X66">
        <f ca="1"/>
        <v>0</v>
      </c>
      <c r="Y66">
        <f ca="1"/>
        <v>0</v>
      </c>
      <c r="Z66">
        <f ca="1"/>
        <v>0</v>
      </c>
      <c r="AA66">
        <f ca="1"/>
        <v>0</v>
      </c>
      <c r="AB66">
        <f ca="1"/>
        <v>0</v>
      </c>
      <c r="AC66">
        <f ca="1"/>
        <v>0</v>
      </c>
      <c r="AD66">
        <f ca="1"/>
        <v>0</v>
      </c>
      <c r="AE66">
        <f ca="1"/>
        <v>0</v>
      </c>
      <c r="AF66">
        <f ca="1"/>
        <v>0</v>
      </c>
      <c r="AG66">
        <f ca="1"/>
        <v>0</v>
      </c>
      <c r="AH66">
        <f ca="1"/>
        <v>0</v>
      </c>
      <c r="AI66">
        <f ca="1"/>
        <v>0</v>
      </c>
      <c r="AJ66">
        <f ca="1"/>
        <v>0</v>
      </c>
      <c r="AK66">
        <f ca="1"/>
        <v>0</v>
      </c>
      <c r="AL66">
        <f ca="1"/>
        <v>0</v>
      </c>
      <c r="AM66">
        <f ca="1"/>
        <v>0</v>
      </c>
      <c r="AN66">
        <f ca="1"/>
        <v>0</v>
      </c>
      <c r="AO66">
        <f ca="1"/>
        <v>0</v>
      </c>
      <c r="AP66">
        <f ca="1"/>
        <v>0</v>
      </c>
      <c r="AQ66">
        <f ca="1"/>
        <v>0</v>
      </c>
      <c r="AR66">
        <f ca="1"/>
        <v>0</v>
      </c>
      <c r="AS66">
        <f ca="1"/>
        <v>0</v>
      </c>
      <c r="AT66">
        <f ca="1"/>
        <v>0</v>
      </c>
      <c r="AU66">
        <f ca="1"/>
        <v>0</v>
      </c>
      <c r="AV66">
        <f ca="1"/>
        <v>0</v>
      </c>
      <c r="AW66">
        <f ca="1"/>
        <v>0</v>
      </c>
      <c r="AX66">
        <f ca="1"/>
        <v>0</v>
      </c>
      <c r="AY66">
        <f ca="1"/>
        <v>0</v>
      </c>
      <c r="AZ66">
        <f ca="1"/>
        <v>0</v>
      </c>
      <c r="BA66">
        <f ca="1"/>
        <v>0</v>
      </c>
      <c r="BB66">
        <f ca="1"/>
        <v>0</v>
      </c>
      <c r="BC66">
        <f ca="1"/>
        <v>0</v>
      </c>
      <c r="BD66">
        <f ca="1"/>
        <v>0</v>
      </c>
      <c r="BE66">
        <f ca="1"/>
        <v>0</v>
      </c>
      <c r="BF66">
        <f ca="1"/>
        <v>0</v>
      </c>
      <c r="BG66">
        <f ca="1"/>
        <v>0</v>
      </c>
      <c r="BH66">
        <f ca="1"/>
        <v>0</v>
      </c>
      <c r="BI66">
        <f ca="1"/>
        <v>0</v>
      </c>
      <c r="BJ66">
        <f ca="1"/>
        <v>0</v>
      </c>
      <c r="BK66">
        <f ca="1"/>
        <v>0</v>
      </c>
      <c r="BL66">
        <f ca="1"/>
        <v>0</v>
      </c>
      <c r="BM66">
        <f ca="1"/>
        <v>0</v>
      </c>
      <c r="BN66">
        <f ca="1"/>
        <v>0</v>
      </c>
      <c r="BO66">
        <f ca="1"/>
        <v>0</v>
      </c>
      <c r="BP66">
        <f ca="1"/>
        <v>0</v>
      </c>
      <c r="BQ66">
        <f ca="1"/>
        <v>0</v>
      </c>
      <c r="BR66">
        <f ca="1"/>
        <v>0</v>
      </c>
      <c r="BS66">
        <f ca="1"/>
        <v>0</v>
      </c>
      <c r="BT66">
        <f ca="1"/>
        <v>0</v>
      </c>
      <c r="BU66">
        <f ca="1"/>
        <v>0</v>
      </c>
      <c r="BV66">
        <f ca="1"/>
        <v>0</v>
      </c>
      <c r="BW66">
        <f ca="1"/>
        <v>0</v>
      </c>
      <c r="BX66">
        <f ca="1"/>
        <v>0</v>
      </c>
      <c r="BY66">
        <f ca="1"/>
        <v>0</v>
      </c>
      <c r="BZ66">
        <f ca="1"/>
        <v>0</v>
      </c>
      <c r="CA66">
        <f ca="1"/>
        <v>0</v>
      </c>
      <c r="CB66">
        <f ca="1"/>
        <v>0</v>
      </c>
      <c r="CC66">
        <f ca="1"/>
        <v>0</v>
      </c>
      <c r="CD66">
        <f ca="1"/>
        <v>0</v>
      </c>
      <c r="CE66">
        <f ca="1"/>
        <v>0</v>
      </c>
      <c r="CF66">
        <f ca="1"/>
        <v>0</v>
      </c>
      <c r="CG66">
        <f ca="1"/>
        <v>0</v>
      </c>
      <c r="CH66">
        <f ca="1"/>
        <v>0</v>
      </c>
      <c r="CI66">
        <f ca="1"/>
        <v>0</v>
      </c>
      <c r="CJ66">
        <f ca="1"/>
        <v>0</v>
      </c>
      <c r="CK66">
        <f ca="1"/>
        <v>0</v>
      </c>
      <c r="CL66">
        <f ca="1"/>
        <v>0</v>
      </c>
      <c r="CM66">
        <f ca="1"/>
        <v>0</v>
      </c>
      <c r="CN66">
        <f ca="1"/>
        <v>0</v>
      </c>
      <c r="CO66">
        <f ca="1"/>
        <v>0</v>
      </c>
      <c r="CP66">
        <f ca="1"/>
        <v>0</v>
      </c>
      <c r="CQ66">
        <f ca="1"/>
        <v>0</v>
      </c>
    </row>
    <row r="67" spans="3:95" x14ac:dyDescent="0.25">
      <c r="C67" cm="1">
        <f t="array" aca="1" ref="C67:CQ67" ca="1">IFERROR(TRANSPOSE(INDEX(_xlfn._xlws.FILTER(INDIRECT("SubcategoriesTable[Subcategory name]"),INDIRECT("SubcategoriesTable[Category name]")=$B67),,)),"No subcategories")</f>
        <v>0</v>
      </c>
      <c r="D67">
        <f ca="1"/>
        <v>0</v>
      </c>
      <c r="E67">
        <f ca="1"/>
        <v>0</v>
      </c>
      <c r="F67">
        <f ca="1"/>
        <v>0</v>
      </c>
      <c r="G67">
        <f ca="1"/>
        <v>0</v>
      </c>
      <c r="H67">
        <f ca="1"/>
        <v>0</v>
      </c>
      <c r="I67">
        <f ca="1"/>
        <v>0</v>
      </c>
      <c r="J67">
        <f ca="1"/>
        <v>0</v>
      </c>
      <c r="K67">
        <f ca="1"/>
        <v>0</v>
      </c>
      <c r="L67">
        <f ca="1"/>
        <v>0</v>
      </c>
      <c r="M67">
        <f ca="1"/>
        <v>0</v>
      </c>
      <c r="N67">
        <f ca="1"/>
        <v>0</v>
      </c>
      <c r="O67">
        <f ca="1"/>
        <v>0</v>
      </c>
      <c r="P67">
        <f ca="1"/>
        <v>0</v>
      </c>
      <c r="Q67">
        <f ca="1"/>
        <v>0</v>
      </c>
      <c r="R67">
        <f ca="1"/>
        <v>0</v>
      </c>
      <c r="S67">
        <f ca="1"/>
        <v>0</v>
      </c>
      <c r="T67">
        <f ca="1"/>
        <v>0</v>
      </c>
      <c r="U67">
        <f ca="1"/>
        <v>0</v>
      </c>
      <c r="V67">
        <f ca="1"/>
        <v>0</v>
      </c>
      <c r="W67">
        <f ca="1"/>
        <v>0</v>
      </c>
      <c r="X67">
        <f ca="1"/>
        <v>0</v>
      </c>
      <c r="Y67">
        <f ca="1"/>
        <v>0</v>
      </c>
      <c r="Z67">
        <f ca="1"/>
        <v>0</v>
      </c>
      <c r="AA67">
        <f ca="1"/>
        <v>0</v>
      </c>
      <c r="AB67">
        <f ca="1"/>
        <v>0</v>
      </c>
      <c r="AC67">
        <f ca="1"/>
        <v>0</v>
      </c>
      <c r="AD67">
        <f ca="1"/>
        <v>0</v>
      </c>
      <c r="AE67">
        <f ca="1"/>
        <v>0</v>
      </c>
      <c r="AF67">
        <f ca="1"/>
        <v>0</v>
      </c>
      <c r="AG67">
        <f ca="1"/>
        <v>0</v>
      </c>
      <c r="AH67">
        <f ca="1"/>
        <v>0</v>
      </c>
      <c r="AI67">
        <f ca="1"/>
        <v>0</v>
      </c>
      <c r="AJ67">
        <f ca="1"/>
        <v>0</v>
      </c>
      <c r="AK67">
        <f ca="1"/>
        <v>0</v>
      </c>
      <c r="AL67">
        <f ca="1"/>
        <v>0</v>
      </c>
      <c r="AM67">
        <f ca="1"/>
        <v>0</v>
      </c>
      <c r="AN67">
        <f ca="1"/>
        <v>0</v>
      </c>
      <c r="AO67">
        <f ca="1"/>
        <v>0</v>
      </c>
      <c r="AP67">
        <f ca="1"/>
        <v>0</v>
      </c>
      <c r="AQ67">
        <f ca="1"/>
        <v>0</v>
      </c>
      <c r="AR67">
        <f ca="1"/>
        <v>0</v>
      </c>
      <c r="AS67">
        <f ca="1"/>
        <v>0</v>
      </c>
      <c r="AT67">
        <f ca="1"/>
        <v>0</v>
      </c>
      <c r="AU67">
        <f ca="1"/>
        <v>0</v>
      </c>
      <c r="AV67">
        <f ca="1"/>
        <v>0</v>
      </c>
      <c r="AW67">
        <f ca="1"/>
        <v>0</v>
      </c>
      <c r="AX67">
        <f ca="1"/>
        <v>0</v>
      </c>
      <c r="AY67">
        <f ca="1"/>
        <v>0</v>
      </c>
      <c r="AZ67">
        <f ca="1"/>
        <v>0</v>
      </c>
      <c r="BA67">
        <f ca="1"/>
        <v>0</v>
      </c>
      <c r="BB67">
        <f ca="1"/>
        <v>0</v>
      </c>
      <c r="BC67">
        <f ca="1"/>
        <v>0</v>
      </c>
      <c r="BD67">
        <f ca="1"/>
        <v>0</v>
      </c>
      <c r="BE67">
        <f ca="1"/>
        <v>0</v>
      </c>
      <c r="BF67">
        <f ca="1"/>
        <v>0</v>
      </c>
      <c r="BG67">
        <f ca="1"/>
        <v>0</v>
      </c>
      <c r="BH67">
        <f ca="1"/>
        <v>0</v>
      </c>
      <c r="BI67">
        <f ca="1"/>
        <v>0</v>
      </c>
      <c r="BJ67">
        <f ca="1"/>
        <v>0</v>
      </c>
      <c r="BK67">
        <f ca="1"/>
        <v>0</v>
      </c>
      <c r="BL67">
        <f ca="1"/>
        <v>0</v>
      </c>
      <c r="BM67">
        <f ca="1"/>
        <v>0</v>
      </c>
      <c r="BN67">
        <f ca="1"/>
        <v>0</v>
      </c>
      <c r="BO67">
        <f ca="1"/>
        <v>0</v>
      </c>
      <c r="BP67">
        <f ca="1"/>
        <v>0</v>
      </c>
      <c r="BQ67">
        <f ca="1"/>
        <v>0</v>
      </c>
      <c r="BR67">
        <f ca="1"/>
        <v>0</v>
      </c>
      <c r="BS67">
        <f ca="1"/>
        <v>0</v>
      </c>
      <c r="BT67">
        <f ca="1"/>
        <v>0</v>
      </c>
      <c r="BU67">
        <f ca="1"/>
        <v>0</v>
      </c>
      <c r="BV67">
        <f ca="1"/>
        <v>0</v>
      </c>
      <c r="BW67">
        <f ca="1"/>
        <v>0</v>
      </c>
      <c r="BX67">
        <f ca="1"/>
        <v>0</v>
      </c>
      <c r="BY67">
        <f ca="1"/>
        <v>0</v>
      </c>
      <c r="BZ67">
        <f ca="1"/>
        <v>0</v>
      </c>
      <c r="CA67">
        <f ca="1"/>
        <v>0</v>
      </c>
      <c r="CB67">
        <f ca="1"/>
        <v>0</v>
      </c>
      <c r="CC67">
        <f ca="1"/>
        <v>0</v>
      </c>
      <c r="CD67">
        <f ca="1"/>
        <v>0</v>
      </c>
      <c r="CE67">
        <f ca="1"/>
        <v>0</v>
      </c>
      <c r="CF67">
        <f ca="1"/>
        <v>0</v>
      </c>
      <c r="CG67">
        <f ca="1"/>
        <v>0</v>
      </c>
      <c r="CH67">
        <f ca="1"/>
        <v>0</v>
      </c>
      <c r="CI67">
        <f ca="1"/>
        <v>0</v>
      </c>
      <c r="CJ67">
        <f ca="1"/>
        <v>0</v>
      </c>
      <c r="CK67">
        <f ca="1"/>
        <v>0</v>
      </c>
      <c r="CL67">
        <f ca="1"/>
        <v>0</v>
      </c>
      <c r="CM67">
        <f ca="1"/>
        <v>0</v>
      </c>
      <c r="CN67">
        <f ca="1"/>
        <v>0</v>
      </c>
      <c r="CO67">
        <f ca="1"/>
        <v>0</v>
      </c>
      <c r="CP67">
        <f ca="1"/>
        <v>0</v>
      </c>
      <c r="CQ67">
        <f ca="1"/>
        <v>0</v>
      </c>
    </row>
    <row r="68" spans="3:95" x14ac:dyDescent="0.25">
      <c r="C68" cm="1">
        <f t="array" aca="1" ref="C68:CQ68" ca="1">IFERROR(TRANSPOSE(INDEX(_xlfn._xlws.FILTER(INDIRECT("SubcategoriesTable[Subcategory name]"),INDIRECT("SubcategoriesTable[Category name]")=$B68),,)),"No subcategories")</f>
        <v>0</v>
      </c>
      <c r="D68">
        <f ca="1"/>
        <v>0</v>
      </c>
      <c r="E68">
        <f ca="1"/>
        <v>0</v>
      </c>
      <c r="F68">
        <f ca="1"/>
        <v>0</v>
      </c>
      <c r="G68">
        <f ca="1"/>
        <v>0</v>
      </c>
      <c r="H68">
        <f ca="1"/>
        <v>0</v>
      </c>
      <c r="I68">
        <f ca="1"/>
        <v>0</v>
      </c>
      <c r="J68">
        <f ca="1"/>
        <v>0</v>
      </c>
      <c r="K68">
        <f ca="1"/>
        <v>0</v>
      </c>
      <c r="L68">
        <f ca="1"/>
        <v>0</v>
      </c>
      <c r="M68">
        <f ca="1"/>
        <v>0</v>
      </c>
      <c r="N68">
        <f ca="1"/>
        <v>0</v>
      </c>
      <c r="O68">
        <f ca="1"/>
        <v>0</v>
      </c>
      <c r="P68">
        <f ca="1"/>
        <v>0</v>
      </c>
      <c r="Q68">
        <f ca="1"/>
        <v>0</v>
      </c>
      <c r="R68">
        <f ca="1"/>
        <v>0</v>
      </c>
      <c r="S68">
        <f ca="1"/>
        <v>0</v>
      </c>
      <c r="T68">
        <f ca="1"/>
        <v>0</v>
      </c>
      <c r="U68">
        <f ca="1"/>
        <v>0</v>
      </c>
      <c r="V68">
        <f ca="1"/>
        <v>0</v>
      </c>
      <c r="W68">
        <f ca="1"/>
        <v>0</v>
      </c>
      <c r="X68">
        <f ca="1"/>
        <v>0</v>
      </c>
      <c r="Y68">
        <f ca="1"/>
        <v>0</v>
      </c>
      <c r="Z68">
        <f ca="1"/>
        <v>0</v>
      </c>
      <c r="AA68">
        <f ca="1"/>
        <v>0</v>
      </c>
      <c r="AB68">
        <f ca="1"/>
        <v>0</v>
      </c>
      <c r="AC68">
        <f ca="1"/>
        <v>0</v>
      </c>
      <c r="AD68">
        <f ca="1"/>
        <v>0</v>
      </c>
      <c r="AE68">
        <f ca="1"/>
        <v>0</v>
      </c>
      <c r="AF68">
        <f ca="1"/>
        <v>0</v>
      </c>
      <c r="AG68">
        <f ca="1"/>
        <v>0</v>
      </c>
      <c r="AH68">
        <f ca="1"/>
        <v>0</v>
      </c>
      <c r="AI68">
        <f ca="1"/>
        <v>0</v>
      </c>
      <c r="AJ68">
        <f ca="1"/>
        <v>0</v>
      </c>
      <c r="AK68">
        <f ca="1"/>
        <v>0</v>
      </c>
      <c r="AL68">
        <f ca="1"/>
        <v>0</v>
      </c>
      <c r="AM68">
        <f ca="1"/>
        <v>0</v>
      </c>
      <c r="AN68">
        <f ca="1"/>
        <v>0</v>
      </c>
      <c r="AO68">
        <f ca="1"/>
        <v>0</v>
      </c>
      <c r="AP68">
        <f ca="1"/>
        <v>0</v>
      </c>
      <c r="AQ68">
        <f ca="1"/>
        <v>0</v>
      </c>
      <c r="AR68">
        <f ca="1"/>
        <v>0</v>
      </c>
      <c r="AS68">
        <f ca="1"/>
        <v>0</v>
      </c>
      <c r="AT68">
        <f ca="1"/>
        <v>0</v>
      </c>
      <c r="AU68">
        <f ca="1"/>
        <v>0</v>
      </c>
      <c r="AV68">
        <f ca="1"/>
        <v>0</v>
      </c>
      <c r="AW68">
        <f ca="1"/>
        <v>0</v>
      </c>
      <c r="AX68">
        <f ca="1"/>
        <v>0</v>
      </c>
      <c r="AY68">
        <f ca="1"/>
        <v>0</v>
      </c>
      <c r="AZ68">
        <f ca="1"/>
        <v>0</v>
      </c>
      <c r="BA68">
        <f ca="1"/>
        <v>0</v>
      </c>
      <c r="BB68">
        <f ca="1"/>
        <v>0</v>
      </c>
      <c r="BC68">
        <f ca="1"/>
        <v>0</v>
      </c>
      <c r="BD68">
        <f ca="1"/>
        <v>0</v>
      </c>
      <c r="BE68">
        <f ca="1"/>
        <v>0</v>
      </c>
      <c r="BF68">
        <f ca="1"/>
        <v>0</v>
      </c>
      <c r="BG68">
        <f ca="1"/>
        <v>0</v>
      </c>
      <c r="BH68">
        <f ca="1"/>
        <v>0</v>
      </c>
      <c r="BI68">
        <f ca="1"/>
        <v>0</v>
      </c>
      <c r="BJ68">
        <f ca="1"/>
        <v>0</v>
      </c>
      <c r="BK68">
        <f ca="1"/>
        <v>0</v>
      </c>
      <c r="BL68">
        <f ca="1"/>
        <v>0</v>
      </c>
      <c r="BM68">
        <f ca="1"/>
        <v>0</v>
      </c>
      <c r="BN68">
        <f ca="1"/>
        <v>0</v>
      </c>
      <c r="BO68">
        <f ca="1"/>
        <v>0</v>
      </c>
      <c r="BP68">
        <f ca="1"/>
        <v>0</v>
      </c>
      <c r="BQ68">
        <f ca="1"/>
        <v>0</v>
      </c>
      <c r="BR68">
        <f ca="1"/>
        <v>0</v>
      </c>
      <c r="BS68">
        <f ca="1"/>
        <v>0</v>
      </c>
      <c r="BT68">
        <f ca="1"/>
        <v>0</v>
      </c>
      <c r="BU68">
        <f ca="1"/>
        <v>0</v>
      </c>
      <c r="BV68">
        <f ca="1"/>
        <v>0</v>
      </c>
      <c r="BW68">
        <f ca="1"/>
        <v>0</v>
      </c>
      <c r="BX68">
        <f ca="1"/>
        <v>0</v>
      </c>
      <c r="BY68">
        <f ca="1"/>
        <v>0</v>
      </c>
      <c r="BZ68">
        <f ca="1"/>
        <v>0</v>
      </c>
      <c r="CA68">
        <f ca="1"/>
        <v>0</v>
      </c>
      <c r="CB68">
        <f ca="1"/>
        <v>0</v>
      </c>
      <c r="CC68">
        <f ca="1"/>
        <v>0</v>
      </c>
      <c r="CD68">
        <f ca="1"/>
        <v>0</v>
      </c>
      <c r="CE68">
        <f ca="1"/>
        <v>0</v>
      </c>
      <c r="CF68">
        <f ca="1"/>
        <v>0</v>
      </c>
      <c r="CG68">
        <f ca="1"/>
        <v>0</v>
      </c>
      <c r="CH68">
        <f ca="1"/>
        <v>0</v>
      </c>
      <c r="CI68">
        <f ca="1"/>
        <v>0</v>
      </c>
      <c r="CJ68">
        <f ca="1"/>
        <v>0</v>
      </c>
      <c r="CK68">
        <f ca="1"/>
        <v>0</v>
      </c>
      <c r="CL68">
        <f ca="1"/>
        <v>0</v>
      </c>
      <c r="CM68">
        <f ca="1"/>
        <v>0</v>
      </c>
      <c r="CN68">
        <f ca="1"/>
        <v>0</v>
      </c>
      <c r="CO68">
        <f ca="1"/>
        <v>0</v>
      </c>
      <c r="CP68">
        <f ca="1"/>
        <v>0</v>
      </c>
      <c r="CQ68">
        <f ca="1"/>
        <v>0</v>
      </c>
    </row>
    <row r="69" spans="3:95" x14ac:dyDescent="0.25">
      <c r="C69" cm="1">
        <f t="array" aca="1" ref="C69:CQ69" ca="1">IFERROR(TRANSPOSE(INDEX(_xlfn._xlws.FILTER(INDIRECT("SubcategoriesTable[Subcategory name]"),INDIRECT("SubcategoriesTable[Category name]")=$B69),,)),"No subcategories")</f>
        <v>0</v>
      </c>
      <c r="D69">
        <f ca="1"/>
        <v>0</v>
      </c>
      <c r="E69">
        <f ca="1"/>
        <v>0</v>
      </c>
      <c r="F69">
        <f ca="1"/>
        <v>0</v>
      </c>
      <c r="G69">
        <f ca="1"/>
        <v>0</v>
      </c>
      <c r="H69">
        <f ca="1"/>
        <v>0</v>
      </c>
      <c r="I69">
        <f ca="1"/>
        <v>0</v>
      </c>
      <c r="J69">
        <f ca="1"/>
        <v>0</v>
      </c>
      <c r="K69">
        <f ca="1"/>
        <v>0</v>
      </c>
      <c r="L69">
        <f ca="1"/>
        <v>0</v>
      </c>
      <c r="M69">
        <f ca="1"/>
        <v>0</v>
      </c>
      <c r="N69">
        <f ca="1"/>
        <v>0</v>
      </c>
      <c r="O69">
        <f ca="1"/>
        <v>0</v>
      </c>
      <c r="P69">
        <f ca="1"/>
        <v>0</v>
      </c>
      <c r="Q69">
        <f ca="1"/>
        <v>0</v>
      </c>
      <c r="R69">
        <f ca="1"/>
        <v>0</v>
      </c>
      <c r="S69">
        <f ca="1"/>
        <v>0</v>
      </c>
      <c r="T69">
        <f ca="1"/>
        <v>0</v>
      </c>
      <c r="U69">
        <f ca="1"/>
        <v>0</v>
      </c>
      <c r="V69">
        <f ca="1"/>
        <v>0</v>
      </c>
      <c r="W69">
        <f ca="1"/>
        <v>0</v>
      </c>
      <c r="X69">
        <f ca="1"/>
        <v>0</v>
      </c>
      <c r="Y69">
        <f ca="1"/>
        <v>0</v>
      </c>
      <c r="Z69">
        <f ca="1"/>
        <v>0</v>
      </c>
      <c r="AA69">
        <f ca="1"/>
        <v>0</v>
      </c>
      <c r="AB69">
        <f ca="1"/>
        <v>0</v>
      </c>
      <c r="AC69">
        <f ca="1"/>
        <v>0</v>
      </c>
      <c r="AD69">
        <f ca="1"/>
        <v>0</v>
      </c>
      <c r="AE69">
        <f ca="1"/>
        <v>0</v>
      </c>
      <c r="AF69">
        <f ca="1"/>
        <v>0</v>
      </c>
      <c r="AG69">
        <f ca="1"/>
        <v>0</v>
      </c>
      <c r="AH69">
        <f ca="1"/>
        <v>0</v>
      </c>
      <c r="AI69">
        <f ca="1"/>
        <v>0</v>
      </c>
      <c r="AJ69">
        <f ca="1"/>
        <v>0</v>
      </c>
      <c r="AK69">
        <f ca="1"/>
        <v>0</v>
      </c>
      <c r="AL69">
        <f ca="1"/>
        <v>0</v>
      </c>
      <c r="AM69">
        <f ca="1"/>
        <v>0</v>
      </c>
      <c r="AN69">
        <f ca="1"/>
        <v>0</v>
      </c>
      <c r="AO69">
        <f ca="1"/>
        <v>0</v>
      </c>
      <c r="AP69">
        <f ca="1"/>
        <v>0</v>
      </c>
      <c r="AQ69">
        <f ca="1"/>
        <v>0</v>
      </c>
      <c r="AR69">
        <f ca="1"/>
        <v>0</v>
      </c>
      <c r="AS69">
        <f ca="1"/>
        <v>0</v>
      </c>
      <c r="AT69">
        <f ca="1"/>
        <v>0</v>
      </c>
      <c r="AU69">
        <f ca="1"/>
        <v>0</v>
      </c>
      <c r="AV69">
        <f ca="1"/>
        <v>0</v>
      </c>
      <c r="AW69">
        <f ca="1"/>
        <v>0</v>
      </c>
      <c r="AX69">
        <f ca="1"/>
        <v>0</v>
      </c>
      <c r="AY69">
        <f ca="1"/>
        <v>0</v>
      </c>
      <c r="AZ69">
        <f ca="1"/>
        <v>0</v>
      </c>
      <c r="BA69">
        <f ca="1"/>
        <v>0</v>
      </c>
      <c r="BB69">
        <f ca="1"/>
        <v>0</v>
      </c>
      <c r="BC69">
        <f ca="1"/>
        <v>0</v>
      </c>
      <c r="BD69">
        <f ca="1"/>
        <v>0</v>
      </c>
      <c r="BE69">
        <f ca="1"/>
        <v>0</v>
      </c>
      <c r="BF69">
        <f ca="1"/>
        <v>0</v>
      </c>
      <c r="BG69">
        <f ca="1"/>
        <v>0</v>
      </c>
      <c r="BH69">
        <f ca="1"/>
        <v>0</v>
      </c>
      <c r="BI69">
        <f ca="1"/>
        <v>0</v>
      </c>
      <c r="BJ69">
        <f ca="1"/>
        <v>0</v>
      </c>
      <c r="BK69">
        <f ca="1"/>
        <v>0</v>
      </c>
      <c r="BL69">
        <f ca="1"/>
        <v>0</v>
      </c>
      <c r="BM69">
        <f ca="1"/>
        <v>0</v>
      </c>
      <c r="BN69">
        <f ca="1"/>
        <v>0</v>
      </c>
      <c r="BO69">
        <f ca="1"/>
        <v>0</v>
      </c>
      <c r="BP69">
        <f ca="1"/>
        <v>0</v>
      </c>
      <c r="BQ69">
        <f ca="1"/>
        <v>0</v>
      </c>
      <c r="BR69">
        <f ca="1"/>
        <v>0</v>
      </c>
      <c r="BS69">
        <f ca="1"/>
        <v>0</v>
      </c>
      <c r="BT69">
        <f ca="1"/>
        <v>0</v>
      </c>
      <c r="BU69">
        <f ca="1"/>
        <v>0</v>
      </c>
      <c r="BV69">
        <f ca="1"/>
        <v>0</v>
      </c>
      <c r="BW69">
        <f ca="1"/>
        <v>0</v>
      </c>
      <c r="BX69">
        <f ca="1"/>
        <v>0</v>
      </c>
      <c r="BY69">
        <f ca="1"/>
        <v>0</v>
      </c>
      <c r="BZ69">
        <f ca="1"/>
        <v>0</v>
      </c>
      <c r="CA69">
        <f ca="1"/>
        <v>0</v>
      </c>
      <c r="CB69">
        <f ca="1"/>
        <v>0</v>
      </c>
      <c r="CC69">
        <f ca="1"/>
        <v>0</v>
      </c>
      <c r="CD69">
        <f ca="1"/>
        <v>0</v>
      </c>
      <c r="CE69">
        <f ca="1"/>
        <v>0</v>
      </c>
      <c r="CF69">
        <f ca="1"/>
        <v>0</v>
      </c>
      <c r="CG69">
        <f ca="1"/>
        <v>0</v>
      </c>
      <c r="CH69">
        <f ca="1"/>
        <v>0</v>
      </c>
      <c r="CI69">
        <f ca="1"/>
        <v>0</v>
      </c>
      <c r="CJ69">
        <f ca="1"/>
        <v>0</v>
      </c>
      <c r="CK69">
        <f ca="1"/>
        <v>0</v>
      </c>
      <c r="CL69">
        <f ca="1"/>
        <v>0</v>
      </c>
      <c r="CM69">
        <f ca="1"/>
        <v>0</v>
      </c>
      <c r="CN69">
        <f ca="1"/>
        <v>0</v>
      </c>
      <c r="CO69">
        <f ca="1"/>
        <v>0</v>
      </c>
      <c r="CP69">
        <f ca="1"/>
        <v>0</v>
      </c>
      <c r="CQ69">
        <f ca="1"/>
        <v>0</v>
      </c>
    </row>
    <row r="70" spans="3:95" x14ac:dyDescent="0.25">
      <c r="C70" cm="1">
        <f t="array" aca="1" ref="C70:CQ70" ca="1">IFERROR(TRANSPOSE(INDEX(_xlfn._xlws.FILTER(INDIRECT("SubcategoriesTable[Subcategory name]"),INDIRECT("SubcategoriesTable[Category name]")=$B70),,)),"No subcategories")</f>
        <v>0</v>
      </c>
      <c r="D70">
        <f ca="1"/>
        <v>0</v>
      </c>
      <c r="E70">
        <f ca="1"/>
        <v>0</v>
      </c>
      <c r="F70">
        <f ca="1"/>
        <v>0</v>
      </c>
      <c r="G70">
        <f ca="1"/>
        <v>0</v>
      </c>
      <c r="H70">
        <f ca="1"/>
        <v>0</v>
      </c>
      <c r="I70">
        <f ca="1"/>
        <v>0</v>
      </c>
      <c r="J70">
        <f ca="1"/>
        <v>0</v>
      </c>
      <c r="K70">
        <f ca="1"/>
        <v>0</v>
      </c>
      <c r="L70">
        <f ca="1"/>
        <v>0</v>
      </c>
      <c r="M70">
        <f ca="1"/>
        <v>0</v>
      </c>
      <c r="N70">
        <f ca="1"/>
        <v>0</v>
      </c>
      <c r="O70">
        <f ca="1"/>
        <v>0</v>
      </c>
      <c r="P70">
        <f ca="1"/>
        <v>0</v>
      </c>
      <c r="Q70">
        <f ca="1"/>
        <v>0</v>
      </c>
      <c r="R70">
        <f ca="1"/>
        <v>0</v>
      </c>
      <c r="S70">
        <f ca="1"/>
        <v>0</v>
      </c>
      <c r="T70">
        <f ca="1"/>
        <v>0</v>
      </c>
      <c r="U70">
        <f ca="1"/>
        <v>0</v>
      </c>
      <c r="V70">
        <f ca="1"/>
        <v>0</v>
      </c>
      <c r="W70">
        <f ca="1"/>
        <v>0</v>
      </c>
      <c r="X70">
        <f ca="1"/>
        <v>0</v>
      </c>
      <c r="Y70">
        <f ca="1"/>
        <v>0</v>
      </c>
      <c r="Z70">
        <f ca="1"/>
        <v>0</v>
      </c>
      <c r="AA70">
        <f ca="1"/>
        <v>0</v>
      </c>
      <c r="AB70">
        <f ca="1"/>
        <v>0</v>
      </c>
      <c r="AC70">
        <f ca="1"/>
        <v>0</v>
      </c>
      <c r="AD70">
        <f ca="1"/>
        <v>0</v>
      </c>
      <c r="AE70">
        <f ca="1"/>
        <v>0</v>
      </c>
      <c r="AF70">
        <f ca="1"/>
        <v>0</v>
      </c>
      <c r="AG70">
        <f ca="1"/>
        <v>0</v>
      </c>
      <c r="AH70">
        <f ca="1"/>
        <v>0</v>
      </c>
      <c r="AI70">
        <f ca="1"/>
        <v>0</v>
      </c>
      <c r="AJ70">
        <f ca="1"/>
        <v>0</v>
      </c>
      <c r="AK70">
        <f ca="1"/>
        <v>0</v>
      </c>
      <c r="AL70">
        <f ca="1"/>
        <v>0</v>
      </c>
      <c r="AM70">
        <f ca="1"/>
        <v>0</v>
      </c>
      <c r="AN70">
        <f ca="1"/>
        <v>0</v>
      </c>
      <c r="AO70">
        <f ca="1"/>
        <v>0</v>
      </c>
      <c r="AP70">
        <f ca="1"/>
        <v>0</v>
      </c>
      <c r="AQ70">
        <f ca="1"/>
        <v>0</v>
      </c>
      <c r="AR70">
        <f ca="1"/>
        <v>0</v>
      </c>
      <c r="AS70">
        <f ca="1"/>
        <v>0</v>
      </c>
      <c r="AT70">
        <f ca="1"/>
        <v>0</v>
      </c>
      <c r="AU70">
        <f ca="1"/>
        <v>0</v>
      </c>
      <c r="AV70">
        <f ca="1"/>
        <v>0</v>
      </c>
      <c r="AW70">
        <f ca="1"/>
        <v>0</v>
      </c>
      <c r="AX70">
        <f ca="1"/>
        <v>0</v>
      </c>
      <c r="AY70">
        <f ca="1"/>
        <v>0</v>
      </c>
      <c r="AZ70">
        <f ca="1"/>
        <v>0</v>
      </c>
      <c r="BA70">
        <f ca="1"/>
        <v>0</v>
      </c>
      <c r="BB70">
        <f ca="1"/>
        <v>0</v>
      </c>
      <c r="BC70">
        <f ca="1"/>
        <v>0</v>
      </c>
      <c r="BD70">
        <f ca="1"/>
        <v>0</v>
      </c>
      <c r="BE70">
        <f ca="1"/>
        <v>0</v>
      </c>
      <c r="BF70">
        <f ca="1"/>
        <v>0</v>
      </c>
      <c r="BG70">
        <f ca="1"/>
        <v>0</v>
      </c>
      <c r="BH70">
        <f ca="1"/>
        <v>0</v>
      </c>
      <c r="BI70">
        <f ca="1"/>
        <v>0</v>
      </c>
      <c r="BJ70">
        <f ca="1"/>
        <v>0</v>
      </c>
      <c r="BK70">
        <f ca="1"/>
        <v>0</v>
      </c>
      <c r="BL70">
        <f ca="1"/>
        <v>0</v>
      </c>
      <c r="BM70">
        <f ca="1"/>
        <v>0</v>
      </c>
      <c r="BN70">
        <f ca="1"/>
        <v>0</v>
      </c>
      <c r="BO70">
        <f ca="1"/>
        <v>0</v>
      </c>
      <c r="BP70">
        <f ca="1"/>
        <v>0</v>
      </c>
      <c r="BQ70">
        <f ca="1"/>
        <v>0</v>
      </c>
      <c r="BR70">
        <f ca="1"/>
        <v>0</v>
      </c>
      <c r="BS70">
        <f ca="1"/>
        <v>0</v>
      </c>
      <c r="BT70">
        <f ca="1"/>
        <v>0</v>
      </c>
      <c r="BU70">
        <f ca="1"/>
        <v>0</v>
      </c>
      <c r="BV70">
        <f ca="1"/>
        <v>0</v>
      </c>
      <c r="BW70">
        <f ca="1"/>
        <v>0</v>
      </c>
      <c r="BX70">
        <f ca="1"/>
        <v>0</v>
      </c>
      <c r="BY70">
        <f ca="1"/>
        <v>0</v>
      </c>
      <c r="BZ70">
        <f ca="1"/>
        <v>0</v>
      </c>
      <c r="CA70">
        <f ca="1"/>
        <v>0</v>
      </c>
      <c r="CB70">
        <f ca="1"/>
        <v>0</v>
      </c>
      <c r="CC70">
        <f ca="1"/>
        <v>0</v>
      </c>
      <c r="CD70">
        <f ca="1"/>
        <v>0</v>
      </c>
      <c r="CE70">
        <f ca="1"/>
        <v>0</v>
      </c>
      <c r="CF70">
        <f ca="1"/>
        <v>0</v>
      </c>
      <c r="CG70">
        <f ca="1"/>
        <v>0</v>
      </c>
      <c r="CH70">
        <f ca="1"/>
        <v>0</v>
      </c>
      <c r="CI70">
        <f ca="1"/>
        <v>0</v>
      </c>
      <c r="CJ70">
        <f ca="1"/>
        <v>0</v>
      </c>
      <c r="CK70">
        <f ca="1"/>
        <v>0</v>
      </c>
      <c r="CL70">
        <f ca="1"/>
        <v>0</v>
      </c>
      <c r="CM70">
        <f ca="1"/>
        <v>0</v>
      </c>
      <c r="CN70">
        <f ca="1"/>
        <v>0</v>
      </c>
      <c r="CO70">
        <f ca="1"/>
        <v>0</v>
      </c>
      <c r="CP70">
        <f ca="1"/>
        <v>0</v>
      </c>
      <c r="CQ70">
        <f ca="1"/>
        <v>0</v>
      </c>
    </row>
    <row r="71" spans="3:95" x14ac:dyDescent="0.25">
      <c r="C71" cm="1">
        <f t="array" aca="1" ref="C71:CQ71" ca="1">IFERROR(TRANSPOSE(INDEX(_xlfn._xlws.FILTER(INDIRECT("SubcategoriesTable[Subcategory name]"),INDIRECT("SubcategoriesTable[Category name]")=$B71),,)),"No subcategories")</f>
        <v>0</v>
      </c>
      <c r="D71">
        <f ca="1"/>
        <v>0</v>
      </c>
      <c r="E71">
        <f ca="1"/>
        <v>0</v>
      </c>
      <c r="F71">
        <f ca="1"/>
        <v>0</v>
      </c>
      <c r="G71">
        <f ca="1"/>
        <v>0</v>
      </c>
      <c r="H71">
        <f ca="1"/>
        <v>0</v>
      </c>
      <c r="I71">
        <f ca="1"/>
        <v>0</v>
      </c>
      <c r="J71">
        <f ca="1"/>
        <v>0</v>
      </c>
      <c r="K71">
        <f ca="1"/>
        <v>0</v>
      </c>
      <c r="L71">
        <f ca="1"/>
        <v>0</v>
      </c>
      <c r="M71">
        <f ca="1"/>
        <v>0</v>
      </c>
      <c r="N71">
        <f ca="1"/>
        <v>0</v>
      </c>
      <c r="O71">
        <f ca="1"/>
        <v>0</v>
      </c>
      <c r="P71">
        <f ca="1"/>
        <v>0</v>
      </c>
      <c r="Q71">
        <f ca="1"/>
        <v>0</v>
      </c>
      <c r="R71">
        <f ca="1"/>
        <v>0</v>
      </c>
      <c r="S71">
        <f ca="1"/>
        <v>0</v>
      </c>
      <c r="T71">
        <f ca="1"/>
        <v>0</v>
      </c>
      <c r="U71">
        <f ca="1"/>
        <v>0</v>
      </c>
      <c r="V71">
        <f ca="1"/>
        <v>0</v>
      </c>
      <c r="W71">
        <f ca="1"/>
        <v>0</v>
      </c>
      <c r="X71">
        <f ca="1"/>
        <v>0</v>
      </c>
      <c r="Y71">
        <f ca="1"/>
        <v>0</v>
      </c>
      <c r="Z71">
        <f ca="1"/>
        <v>0</v>
      </c>
      <c r="AA71">
        <f ca="1"/>
        <v>0</v>
      </c>
      <c r="AB71">
        <f ca="1"/>
        <v>0</v>
      </c>
      <c r="AC71">
        <f ca="1"/>
        <v>0</v>
      </c>
      <c r="AD71">
        <f ca="1"/>
        <v>0</v>
      </c>
      <c r="AE71">
        <f ca="1"/>
        <v>0</v>
      </c>
      <c r="AF71">
        <f ca="1"/>
        <v>0</v>
      </c>
      <c r="AG71">
        <f ca="1"/>
        <v>0</v>
      </c>
      <c r="AH71">
        <f ca="1"/>
        <v>0</v>
      </c>
      <c r="AI71">
        <f ca="1"/>
        <v>0</v>
      </c>
      <c r="AJ71">
        <f ca="1"/>
        <v>0</v>
      </c>
      <c r="AK71">
        <f ca="1"/>
        <v>0</v>
      </c>
      <c r="AL71">
        <f ca="1"/>
        <v>0</v>
      </c>
      <c r="AM71">
        <f ca="1"/>
        <v>0</v>
      </c>
      <c r="AN71">
        <f ca="1"/>
        <v>0</v>
      </c>
      <c r="AO71">
        <f ca="1"/>
        <v>0</v>
      </c>
      <c r="AP71">
        <f ca="1"/>
        <v>0</v>
      </c>
      <c r="AQ71">
        <f ca="1"/>
        <v>0</v>
      </c>
      <c r="AR71">
        <f ca="1"/>
        <v>0</v>
      </c>
      <c r="AS71">
        <f ca="1"/>
        <v>0</v>
      </c>
      <c r="AT71">
        <f ca="1"/>
        <v>0</v>
      </c>
      <c r="AU71">
        <f ca="1"/>
        <v>0</v>
      </c>
      <c r="AV71">
        <f ca="1"/>
        <v>0</v>
      </c>
      <c r="AW71">
        <f ca="1"/>
        <v>0</v>
      </c>
      <c r="AX71">
        <f ca="1"/>
        <v>0</v>
      </c>
      <c r="AY71">
        <f ca="1"/>
        <v>0</v>
      </c>
      <c r="AZ71">
        <f ca="1"/>
        <v>0</v>
      </c>
      <c r="BA71">
        <f ca="1"/>
        <v>0</v>
      </c>
      <c r="BB71">
        <f ca="1"/>
        <v>0</v>
      </c>
      <c r="BC71">
        <f ca="1"/>
        <v>0</v>
      </c>
      <c r="BD71">
        <f ca="1"/>
        <v>0</v>
      </c>
      <c r="BE71">
        <f ca="1"/>
        <v>0</v>
      </c>
      <c r="BF71">
        <f ca="1"/>
        <v>0</v>
      </c>
      <c r="BG71">
        <f ca="1"/>
        <v>0</v>
      </c>
      <c r="BH71">
        <f ca="1"/>
        <v>0</v>
      </c>
      <c r="BI71">
        <f ca="1"/>
        <v>0</v>
      </c>
      <c r="BJ71">
        <f ca="1"/>
        <v>0</v>
      </c>
      <c r="BK71">
        <f ca="1"/>
        <v>0</v>
      </c>
      <c r="BL71">
        <f ca="1"/>
        <v>0</v>
      </c>
      <c r="BM71">
        <f ca="1"/>
        <v>0</v>
      </c>
      <c r="BN71">
        <f ca="1"/>
        <v>0</v>
      </c>
      <c r="BO71">
        <f ca="1"/>
        <v>0</v>
      </c>
      <c r="BP71">
        <f ca="1"/>
        <v>0</v>
      </c>
      <c r="BQ71">
        <f ca="1"/>
        <v>0</v>
      </c>
      <c r="BR71">
        <f ca="1"/>
        <v>0</v>
      </c>
      <c r="BS71">
        <f ca="1"/>
        <v>0</v>
      </c>
      <c r="BT71">
        <f ca="1"/>
        <v>0</v>
      </c>
      <c r="BU71">
        <f ca="1"/>
        <v>0</v>
      </c>
      <c r="BV71">
        <f ca="1"/>
        <v>0</v>
      </c>
      <c r="BW71">
        <f ca="1"/>
        <v>0</v>
      </c>
      <c r="BX71">
        <f ca="1"/>
        <v>0</v>
      </c>
      <c r="BY71">
        <f ca="1"/>
        <v>0</v>
      </c>
      <c r="BZ71">
        <f ca="1"/>
        <v>0</v>
      </c>
      <c r="CA71">
        <f ca="1"/>
        <v>0</v>
      </c>
      <c r="CB71">
        <f ca="1"/>
        <v>0</v>
      </c>
      <c r="CC71">
        <f ca="1"/>
        <v>0</v>
      </c>
      <c r="CD71">
        <f ca="1"/>
        <v>0</v>
      </c>
      <c r="CE71">
        <f ca="1"/>
        <v>0</v>
      </c>
      <c r="CF71">
        <f ca="1"/>
        <v>0</v>
      </c>
      <c r="CG71">
        <f ca="1"/>
        <v>0</v>
      </c>
      <c r="CH71">
        <f ca="1"/>
        <v>0</v>
      </c>
      <c r="CI71">
        <f ca="1"/>
        <v>0</v>
      </c>
      <c r="CJ71">
        <f ca="1"/>
        <v>0</v>
      </c>
      <c r="CK71">
        <f ca="1"/>
        <v>0</v>
      </c>
      <c r="CL71">
        <f ca="1"/>
        <v>0</v>
      </c>
      <c r="CM71">
        <f ca="1"/>
        <v>0</v>
      </c>
      <c r="CN71">
        <f ca="1"/>
        <v>0</v>
      </c>
      <c r="CO71">
        <f ca="1"/>
        <v>0</v>
      </c>
      <c r="CP71">
        <f ca="1"/>
        <v>0</v>
      </c>
      <c r="CQ71">
        <f ca="1"/>
        <v>0</v>
      </c>
    </row>
    <row r="72" spans="3:95" x14ac:dyDescent="0.25">
      <c r="C72" cm="1">
        <f t="array" aca="1" ref="C72:CQ72" ca="1">IFERROR(TRANSPOSE(INDEX(_xlfn._xlws.FILTER(INDIRECT("SubcategoriesTable[Subcategory name]"),INDIRECT("SubcategoriesTable[Category name]")=$B72),,)),"No subcategories")</f>
        <v>0</v>
      </c>
      <c r="D72">
        <f ca="1"/>
        <v>0</v>
      </c>
      <c r="E72">
        <f ca="1"/>
        <v>0</v>
      </c>
      <c r="F72">
        <f ca="1"/>
        <v>0</v>
      </c>
      <c r="G72">
        <f ca="1"/>
        <v>0</v>
      </c>
      <c r="H72">
        <f ca="1"/>
        <v>0</v>
      </c>
      <c r="I72">
        <f ca="1"/>
        <v>0</v>
      </c>
      <c r="J72">
        <f ca="1"/>
        <v>0</v>
      </c>
      <c r="K72">
        <f ca="1"/>
        <v>0</v>
      </c>
      <c r="L72">
        <f ca="1"/>
        <v>0</v>
      </c>
      <c r="M72">
        <f ca="1"/>
        <v>0</v>
      </c>
      <c r="N72">
        <f ca="1"/>
        <v>0</v>
      </c>
      <c r="O72">
        <f ca="1"/>
        <v>0</v>
      </c>
      <c r="P72">
        <f ca="1"/>
        <v>0</v>
      </c>
      <c r="Q72">
        <f ca="1"/>
        <v>0</v>
      </c>
      <c r="R72">
        <f ca="1"/>
        <v>0</v>
      </c>
      <c r="S72">
        <f ca="1"/>
        <v>0</v>
      </c>
      <c r="T72">
        <f ca="1"/>
        <v>0</v>
      </c>
      <c r="U72">
        <f ca="1"/>
        <v>0</v>
      </c>
      <c r="V72">
        <f ca="1"/>
        <v>0</v>
      </c>
      <c r="W72">
        <f ca="1"/>
        <v>0</v>
      </c>
      <c r="X72">
        <f ca="1"/>
        <v>0</v>
      </c>
      <c r="Y72">
        <f ca="1"/>
        <v>0</v>
      </c>
      <c r="Z72">
        <f ca="1"/>
        <v>0</v>
      </c>
      <c r="AA72">
        <f ca="1"/>
        <v>0</v>
      </c>
      <c r="AB72">
        <f ca="1"/>
        <v>0</v>
      </c>
      <c r="AC72">
        <f ca="1"/>
        <v>0</v>
      </c>
      <c r="AD72">
        <f ca="1"/>
        <v>0</v>
      </c>
      <c r="AE72">
        <f ca="1"/>
        <v>0</v>
      </c>
      <c r="AF72">
        <f ca="1"/>
        <v>0</v>
      </c>
      <c r="AG72">
        <f ca="1"/>
        <v>0</v>
      </c>
      <c r="AH72">
        <f ca="1"/>
        <v>0</v>
      </c>
      <c r="AI72">
        <f ca="1"/>
        <v>0</v>
      </c>
      <c r="AJ72">
        <f ca="1"/>
        <v>0</v>
      </c>
      <c r="AK72">
        <f ca="1"/>
        <v>0</v>
      </c>
      <c r="AL72">
        <f ca="1"/>
        <v>0</v>
      </c>
      <c r="AM72">
        <f ca="1"/>
        <v>0</v>
      </c>
      <c r="AN72">
        <f ca="1"/>
        <v>0</v>
      </c>
      <c r="AO72">
        <f ca="1"/>
        <v>0</v>
      </c>
      <c r="AP72">
        <f ca="1"/>
        <v>0</v>
      </c>
      <c r="AQ72">
        <f ca="1"/>
        <v>0</v>
      </c>
      <c r="AR72">
        <f ca="1"/>
        <v>0</v>
      </c>
      <c r="AS72">
        <f ca="1"/>
        <v>0</v>
      </c>
      <c r="AT72">
        <f ca="1"/>
        <v>0</v>
      </c>
      <c r="AU72">
        <f ca="1"/>
        <v>0</v>
      </c>
      <c r="AV72">
        <f ca="1"/>
        <v>0</v>
      </c>
      <c r="AW72">
        <f ca="1"/>
        <v>0</v>
      </c>
      <c r="AX72">
        <f ca="1"/>
        <v>0</v>
      </c>
      <c r="AY72">
        <f ca="1"/>
        <v>0</v>
      </c>
      <c r="AZ72">
        <f ca="1"/>
        <v>0</v>
      </c>
      <c r="BA72">
        <f ca="1"/>
        <v>0</v>
      </c>
      <c r="BB72">
        <f ca="1"/>
        <v>0</v>
      </c>
      <c r="BC72">
        <f ca="1"/>
        <v>0</v>
      </c>
      <c r="BD72">
        <f ca="1"/>
        <v>0</v>
      </c>
      <c r="BE72">
        <f ca="1"/>
        <v>0</v>
      </c>
      <c r="BF72">
        <f ca="1"/>
        <v>0</v>
      </c>
      <c r="BG72">
        <f ca="1"/>
        <v>0</v>
      </c>
      <c r="BH72">
        <f ca="1"/>
        <v>0</v>
      </c>
      <c r="BI72">
        <f ca="1"/>
        <v>0</v>
      </c>
      <c r="BJ72">
        <f ca="1"/>
        <v>0</v>
      </c>
      <c r="BK72">
        <f ca="1"/>
        <v>0</v>
      </c>
      <c r="BL72">
        <f ca="1"/>
        <v>0</v>
      </c>
      <c r="BM72">
        <f ca="1"/>
        <v>0</v>
      </c>
      <c r="BN72">
        <f ca="1"/>
        <v>0</v>
      </c>
      <c r="BO72">
        <f ca="1"/>
        <v>0</v>
      </c>
      <c r="BP72">
        <f ca="1"/>
        <v>0</v>
      </c>
      <c r="BQ72">
        <f ca="1"/>
        <v>0</v>
      </c>
      <c r="BR72">
        <f ca="1"/>
        <v>0</v>
      </c>
      <c r="BS72">
        <f ca="1"/>
        <v>0</v>
      </c>
      <c r="BT72">
        <f ca="1"/>
        <v>0</v>
      </c>
      <c r="BU72">
        <f ca="1"/>
        <v>0</v>
      </c>
      <c r="BV72">
        <f ca="1"/>
        <v>0</v>
      </c>
      <c r="BW72">
        <f ca="1"/>
        <v>0</v>
      </c>
      <c r="BX72">
        <f ca="1"/>
        <v>0</v>
      </c>
      <c r="BY72">
        <f ca="1"/>
        <v>0</v>
      </c>
      <c r="BZ72">
        <f ca="1"/>
        <v>0</v>
      </c>
      <c r="CA72">
        <f ca="1"/>
        <v>0</v>
      </c>
      <c r="CB72">
        <f ca="1"/>
        <v>0</v>
      </c>
      <c r="CC72">
        <f ca="1"/>
        <v>0</v>
      </c>
      <c r="CD72">
        <f ca="1"/>
        <v>0</v>
      </c>
      <c r="CE72">
        <f ca="1"/>
        <v>0</v>
      </c>
      <c r="CF72">
        <f ca="1"/>
        <v>0</v>
      </c>
      <c r="CG72">
        <f ca="1"/>
        <v>0</v>
      </c>
      <c r="CH72">
        <f ca="1"/>
        <v>0</v>
      </c>
      <c r="CI72">
        <f ca="1"/>
        <v>0</v>
      </c>
      <c r="CJ72">
        <f ca="1"/>
        <v>0</v>
      </c>
      <c r="CK72">
        <f ca="1"/>
        <v>0</v>
      </c>
      <c r="CL72">
        <f ca="1"/>
        <v>0</v>
      </c>
      <c r="CM72">
        <f ca="1"/>
        <v>0</v>
      </c>
      <c r="CN72">
        <f ca="1"/>
        <v>0</v>
      </c>
      <c r="CO72">
        <f ca="1"/>
        <v>0</v>
      </c>
      <c r="CP72">
        <f ca="1"/>
        <v>0</v>
      </c>
      <c r="CQ72">
        <f ca="1"/>
        <v>0</v>
      </c>
    </row>
    <row r="73" spans="3:95" x14ac:dyDescent="0.25">
      <c r="C73" cm="1">
        <f t="array" aca="1" ref="C73:CQ73" ca="1">IFERROR(TRANSPOSE(INDEX(_xlfn._xlws.FILTER(INDIRECT("SubcategoriesTable[Subcategory name]"),INDIRECT("SubcategoriesTable[Category name]")=$B73),,)),"No subcategories")</f>
        <v>0</v>
      </c>
      <c r="D73">
        <f ca="1"/>
        <v>0</v>
      </c>
      <c r="E73">
        <f ca="1"/>
        <v>0</v>
      </c>
      <c r="F73">
        <f ca="1"/>
        <v>0</v>
      </c>
      <c r="G73">
        <f ca="1"/>
        <v>0</v>
      </c>
      <c r="H73">
        <f ca="1"/>
        <v>0</v>
      </c>
      <c r="I73">
        <f ca="1"/>
        <v>0</v>
      </c>
      <c r="J73">
        <f ca="1"/>
        <v>0</v>
      </c>
      <c r="K73">
        <f ca="1"/>
        <v>0</v>
      </c>
      <c r="L73">
        <f ca="1"/>
        <v>0</v>
      </c>
      <c r="M73">
        <f ca="1"/>
        <v>0</v>
      </c>
      <c r="N73">
        <f ca="1"/>
        <v>0</v>
      </c>
      <c r="O73">
        <f ca="1"/>
        <v>0</v>
      </c>
      <c r="P73">
        <f ca="1"/>
        <v>0</v>
      </c>
      <c r="Q73">
        <f ca="1"/>
        <v>0</v>
      </c>
      <c r="R73">
        <f ca="1"/>
        <v>0</v>
      </c>
      <c r="S73">
        <f ca="1"/>
        <v>0</v>
      </c>
      <c r="T73">
        <f ca="1"/>
        <v>0</v>
      </c>
      <c r="U73">
        <f ca="1"/>
        <v>0</v>
      </c>
      <c r="V73">
        <f ca="1"/>
        <v>0</v>
      </c>
      <c r="W73">
        <f ca="1"/>
        <v>0</v>
      </c>
      <c r="X73">
        <f ca="1"/>
        <v>0</v>
      </c>
      <c r="Y73">
        <f ca="1"/>
        <v>0</v>
      </c>
      <c r="Z73">
        <f ca="1"/>
        <v>0</v>
      </c>
      <c r="AA73">
        <f ca="1"/>
        <v>0</v>
      </c>
      <c r="AB73">
        <f ca="1"/>
        <v>0</v>
      </c>
      <c r="AC73">
        <f ca="1"/>
        <v>0</v>
      </c>
      <c r="AD73">
        <f ca="1"/>
        <v>0</v>
      </c>
      <c r="AE73">
        <f ca="1"/>
        <v>0</v>
      </c>
      <c r="AF73">
        <f ca="1"/>
        <v>0</v>
      </c>
      <c r="AG73">
        <f ca="1"/>
        <v>0</v>
      </c>
      <c r="AH73">
        <f ca="1"/>
        <v>0</v>
      </c>
      <c r="AI73">
        <f ca="1"/>
        <v>0</v>
      </c>
      <c r="AJ73">
        <f ca="1"/>
        <v>0</v>
      </c>
      <c r="AK73">
        <f ca="1"/>
        <v>0</v>
      </c>
      <c r="AL73">
        <f ca="1"/>
        <v>0</v>
      </c>
      <c r="AM73">
        <f ca="1"/>
        <v>0</v>
      </c>
      <c r="AN73">
        <f ca="1"/>
        <v>0</v>
      </c>
      <c r="AO73">
        <f ca="1"/>
        <v>0</v>
      </c>
      <c r="AP73">
        <f ca="1"/>
        <v>0</v>
      </c>
      <c r="AQ73">
        <f ca="1"/>
        <v>0</v>
      </c>
      <c r="AR73">
        <f ca="1"/>
        <v>0</v>
      </c>
      <c r="AS73">
        <f ca="1"/>
        <v>0</v>
      </c>
      <c r="AT73">
        <f ca="1"/>
        <v>0</v>
      </c>
      <c r="AU73">
        <f ca="1"/>
        <v>0</v>
      </c>
      <c r="AV73">
        <f ca="1"/>
        <v>0</v>
      </c>
      <c r="AW73">
        <f ca="1"/>
        <v>0</v>
      </c>
      <c r="AX73">
        <f ca="1"/>
        <v>0</v>
      </c>
      <c r="AY73">
        <f ca="1"/>
        <v>0</v>
      </c>
      <c r="AZ73">
        <f ca="1"/>
        <v>0</v>
      </c>
      <c r="BA73">
        <f ca="1"/>
        <v>0</v>
      </c>
      <c r="BB73">
        <f ca="1"/>
        <v>0</v>
      </c>
      <c r="BC73">
        <f ca="1"/>
        <v>0</v>
      </c>
      <c r="BD73">
        <f ca="1"/>
        <v>0</v>
      </c>
      <c r="BE73">
        <f ca="1"/>
        <v>0</v>
      </c>
      <c r="BF73">
        <f ca="1"/>
        <v>0</v>
      </c>
      <c r="BG73">
        <f ca="1"/>
        <v>0</v>
      </c>
      <c r="BH73">
        <f ca="1"/>
        <v>0</v>
      </c>
      <c r="BI73">
        <f ca="1"/>
        <v>0</v>
      </c>
      <c r="BJ73">
        <f ca="1"/>
        <v>0</v>
      </c>
      <c r="BK73">
        <f ca="1"/>
        <v>0</v>
      </c>
      <c r="BL73">
        <f ca="1"/>
        <v>0</v>
      </c>
      <c r="BM73">
        <f ca="1"/>
        <v>0</v>
      </c>
      <c r="BN73">
        <f ca="1"/>
        <v>0</v>
      </c>
      <c r="BO73">
        <f ca="1"/>
        <v>0</v>
      </c>
      <c r="BP73">
        <f ca="1"/>
        <v>0</v>
      </c>
      <c r="BQ73">
        <f ca="1"/>
        <v>0</v>
      </c>
      <c r="BR73">
        <f ca="1"/>
        <v>0</v>
      </c>
      <c r="BS73">
        <f ca="1"/>
        <v>0</v>
      </c>
      <c r="BT73">
        <f ca="1"/>
        <v>0</v>
      </c>
      <c r="BU73">
        <f ca="1"/>
        <v>0</v>
      </c>
      <c r="BV73">
        <f ca="1"/>
        <v>0</v>
      </c>
      <c r="BW73">
        <f ca="1"/>
        <v>0</v>
      </c>
      <c r="BX73">
        <f ca="1"/>
        <v>0</v>
      </c>
      <c r="BY73">
        <f ca="1"/>
        <v>0</v>
      </c>
      <c r="BZ73">
        <f ca="1"/>
        <v>0</v>
      </c>
      <c r="CA73">
        <f ca="1"/>
        <v>0</v>
      </c>
      <c r="CB73">
        <f ca="1"/>
        <v>0</v>
      </c>
      <c r="CC73">
        <f ca="1"/>
        <v>0</v>
      </c>
      <c r="CD73">
        <f ca="1"/>
        <v>0</v>
      </c>
      <c r="CE73">
        <f ca="1"/>
        <v>0</v>
      </c>
      <c r="CF73">
        <f ca="1"/>
        <v>0</v>
      </c>
      <c r="CG73">
        <f ca="1"/>
        <v>0</v>
      </c>
      <c r="CH73">
        <f ca="1"/>
        <v>0</v>
      </c>
      <c r="CI73">
        <f ca="1"/>
        <v>0</v>
      </c>
      <c r="CJ73">
        <f ca="1"/>
        <v>0</v>
      </c>
      <c r="CK73">
        <f ca="1"/>
        <v>0</v>
      </c>
      <c r="CL73">
        <f ca="1"/>
        <v>0</v>
      </c>
      <c r="CM73">
        <f ca="1"/>
        <v>0</v>
      </c>
      <c r="CN73">
        <f ca="1"/>
        <v>0</v>
      </c>
      <c r="CO73">
        <f ca="1"/>
        <v>0</v>
      </c>
      <c r="CP73">
        <f ca="1"/>
        <v>0</v>
      </c>
      <c r="CQ73">
        <f ca="1"/>
        <v>0</v>
      </c>
    </row>
    <row r="74" spans="3:95" x14ac:dyDescent="0.25">
      <c r="C74" cm="1">
        <f t="array" aca="1" ref="C74:CQ74" ca="1">IFERROR(TRANSPOSE(INDEX(_xlfn._xlws.FILTER(INDIRECT("SubcategoriesTable[Subcategory name]"),INDIRECT("SubcategoriesTable[Category name]")=$B74),,)),"No subcategories")</f>
        <v>0</v>
      </c>
      <c r="D74">
        <f ca="1"/>
        <v>0</v>
      </c>
      <c r="E74">
        <f ca="1"/>
        <v>0</v>
      </c>
      <c r="F74">
        <f ca="1"/>
        <v>0</v>
      </c>
      <c r="G74">
        <f ca="1"/>
        <v>0</v>
      </c>
      <c r="H74">
        <f ca="1"/>
        <v>0</v>
      </c>
      <c r="I74">
        <f ca="1"/>
        <v>0</v>
      </c>
      <c r="J74">
        <f ca="1"/>
        <v>0</v>
      </c>
      <c r="K74">
        <f ca="1"/>
        <v>0</v>
      </c>
      <c r="L74">
        <f ca="1"/>
        <v>0</v>
      </c>
      <c r="M74">
        <f ca="1"/>
        <v>0</v>
      </c>
      <c r="N74">
        <f ca="1"/>
        <v>0</v>
      </c>
      <c r="O74">
        <f ca="1"/>
        <v>0</v>
      </c>
      <c r="P74">
        <f ca="1"/>
        <v>0</v>
      </c>
      <c r="Q74">
        <f ca="1"/>
        <v>0</v>
      </c>
      <c r="R74">
        <f ca="1"/>
        <v>0</v>
      </c>
      <c r="S74">
        <f ca="1"/>
        <v>0</v>
      </c>
      <c r="T74">
        <f ca="1"/>
        <v>0</v>
      </c>
      <c r="U74">
        <f ca="1"/>
        <v>0</v>
      </c>
      <c r="V74">
        <f ca="1"/>
        <v>0</v>
      </c>
      <c r="W74">
        <f ca="1"/>
        <v>0</v>
      </c>
      <c r="X74">
        <f ca="1"/>
        <v>0</v>
      </c>
      <c r="Y74">
        <f ca="1"/>
        <v>0</v>
      </c>
      <c r="Z74">
        <f ca="1"/>
        <v>0</v>
      </c>
      <c r="AA74">
        <f ca="1"/>
        <v>0</v>
      </c>
      <c r="AB74">
        <f ca="1"/>
        <v>0</v>
      </c>
      <c r="AC74">
        <f ca="1"/>
        <v>0</v>
      </c>
      <c r="AD74">
        <f ca="1"/>
        <v>0</v>
      </c>
      <c r="AE74">
        <f ca="1"/>
        <v>0</v>
      </c>
      <c r="AF74">
        <f ca="1"/>
        <v>0</v>
      </c>
      <c r="AG74">
        <f ca="1"/>
        <v>0</v>
      </c>
      <c r="AH74">
        <f ca="1"/>
        <v>0</v>
      </c>
      <c r="AI74">
        <f ca="1"/>
        <v>0</v>
      </c>
      <c r="AJ74">
        <f ca="1"/>
        <v>0</v>
      </c>
      <c r="AK74">
        <f ca="1"/>
        <v>0</v>
      </c>
      <c r="AL74">
        <f ca="1"/>
        <v>0</v>
      </c>
      <c r="AM74">
        <f ca="1"/>
        <v>0</v>
      </c>
      <c r="AN74">
        <f ca="1"/>
        <v>0</v>
      </c>
      <c r="AO74">
        <f ca="1"/>
        <v>0</v>
      </c>
      <c r="AP74">
        <f ca="1"/>
        <v>0</v>
      </c>
      <c r="AQ74">
        <f ca="1"/>
        <v>0</v>
      </c>
      <c r="AR74">
        <f ca="1"/>
        <v>0</v>
      </c>
      <c r="AS74">
        <f ca="1"/>
        <v>0</v>
      </c>
      <c r="AT74">
        <f ca="1"/>
        <v>0</v>
      </c>
      <c r="AU74">
        <f ca="1"/>
        <v>0</v>
      </c>
      <c r="AV74">
        <f ca="1"/>
        <v>0</v>
      </c>
      <c r="AW74">
        <f ca="1"/>
        <v>0</v>
      </c>
      <c r="AX74">
        <f ca="1"/>
        <v>0</v>
      </c>
      <c r="AY74">
        <f ca="1"/>
        <v>0</v>
      </c>
      <c r="AZ74">
        <f ca="1"/>
        <v>0</v>
      </c>
      <c r="BA74">
        <f ca="1"/>
        <v>0</v>
      </c>
      <c r="BB74">
        <f ca="1"/>
        <v>0</v>
      </c>
      <c r="BC74">
        <f ca="1"/>
        <v>0</v>
      </c>
      <c r="BD74">
        <f ca="1"/>
        <v>0</v>
      </c>
      <c r="BE74">
        <f ca="1"/>
        <v>0</v>
      </c>
      <c r="BF74">
        <f ca="1"/>
        <v>0</v>
      </c>
      <c r="BG74">
        <f ca="1"/>
        <v>0</v>
      </c>
      <c r="BH74">
        <f ca="1"/>
        <v>0</v>
      </c>
      <c r="BI74">
        <f ca="1"/>
        <v>0</v>
      </c>
      <c r="BJ74">
        <f ca="1"/>
        <v>0</v>
      </c>
      <c r="BK74">
        <f ca="1"/>
        <v>0</v>
      </c>
      <c r="BL74">
        <f ca="1"/>
        <v>0</v>
      </c>
      <c r="BM74">
        <f ca="1"/>
        <v>0</v>
      </c>
      <c r="BN74">
        <f ca="1"/>
        <v>0</v>
      </c>
      <c r="BO74">
        <f ca="1"/>
        <v>0</v>
      </c>
      <c r="BP74">
        <f ca="1"/>
        <v>0</v>
      </c>
      <c r="BQ74">
        <f ca="1"/>
        <v>0</v>
      </c>
      <c r="BR74">
        <f ca="1"/>
        <v>0</v>
      </c>
      <c r="BS74">
        <f ca="1"/>
        <v>0</v>
      </c>
      <c r="BT74">
        <f ca="1"/>
        <v>0</v>
      </c>
      <c r="BU74">
        <f ca="1"/>
        <v>0</v>
      </c>
      <c r="BV74">
        <f ca="1"/>
        <v>0</v>
      </c>
      <c r="BW74">
        <f ca="1"/>
        <v>0</v>
      </c>
      <c r="BX74">
        <f ca="1"/>
        <v>0</v>
      </c>
      <c r="BY74">
        <f ca="1"/>
        <v>0</v>
      </c>
      <c r="BZ74">
        <f ca="1"/>
        <v>0</v>
      </c>
      <c r="CA74">
        <f ca="1"/>
        <v>0</v>
      </c>
      <c r="CB74">
        <f ca="1"/>
        <v>0</v>
      </c>
      <c r="CC74">
        <f ca="1"/>
        <v>0</v>
      </c>
      <c r="CD74">
        <f ca="1"/>
        <v>0</v>
      </c>
      <c r="CE74">
        <f ca="1"/>
        <v>0</v>
      </c>
      <c r="CF74">
        <f ca="1"/>
        <v>0</v>
      </c>
      <c r="CG74">
        <f ca="1"/>
        <v>0</v>
      </c>
      <c r="CH74">
        <f ca="1"/>
        <v>0</v>
      </c>
      <c r="CI74">
        <f ca="1"/>
        <v>0</v>
      </c>
      <c r="CJ74">
        <f ca="1"/>
        <v>0</v>
      </c>
      <c r="CK74">
        <f ca="1"/>
        <v>0</v>
      </c>
      <c r="CL74">
        <f ca="1"/>
        <v>0</v>
      </c>
      <c r="CM74">
        <f ca="1"/>
        <v>0</v>
      </c>
      <c r="CN74">
        <f ca="1"/>
        <v>0</v>
      </c>
      <c r="CO74">
        <f ca="1"/>
        <v>0</v>
      </c>
      <c r="CP74">
        <f ca="1"/>
        <v>0</v>
      </c>
      <c r="CQ74">
        <f ca="1"/>
        <v>0</v>
      </c>
    </row>
    <row r="75" spans="3:95" x14ac:dyDescent="0.25">
      <c r="C75" cm="1">
        <f t="array" aca="1" ref="C75:CQ75" ca="1">IFERROR(TRANSPOSE(INDEX(_xlfn._xlws.FILTER(INDIRECT("SubcategoriesTable[Subcategory name]"),INDIRECT("SubcategoriesTable[Category name]")=$B75),,)),"No subcategories")</f>
        <v>0</v>
      </c>
      <c r="D75">
        <f ca="1"/>
        <v>0</v>
      </c>
      <c r="E75">
        <f ca="1"/>
        <v>0</v>
      </c>
      <c r="F75">
        <f ca="1"/>
        <v>0</v>
      </c>
      <c r="G75">
        <f ca="1"/>
        <v>0</v>
      </c>
      <c r="H75">
        <f ca="1"/>
        <v>0</v>
      </c>
      <c r="I75">
        <f ca="1"/>
        <v>0</v>
      </c>
      <c r="J75">
        <f ca="1"/>
        <v>0</v>
      </c>
      <c r="K75">
        <f ca="1"/>
        <v>0</v>
      </c>
      <c r="L75">
        <f ca="1"/>
        <v>0</v>
      </c>
      <c r="M75">
        <f ca="1"/>
        <v>0</v>
      </c>
      <c r="N75">
        <f ca="1"/>
        <v>0</v>
      </c>
      <c r="O75">
        <f ca="1"/>
        <v>0</v>
      </c>
      <c r="P75">
        <f ca="1"/>
        <v>0</v>
      </c>
      <c r="Q75">
        <f ca="1"/>
        <v>0</v>
      </c>
      <c r="R75">
        <f ca="1"/>
        <v>0</v>
      </c>
      <c r="S75">
        <f ca="1"/>
        <v>0</v>
      </c>
      <c r="T75">
        <f ca="1"/>
        <v>0</v>
      </c>
      <c r="U75">
        <f ca="1"/>
        <v>0</v>
      </c>
      <c r="V75">
        <f ca="1"/>
        <v>0</v>
      </c>
      <c r="W75">
        <f ca="1"/>
        <v>0</v>
      </c>
      <c r="X75">
        <f ca="1"/>
        <v>0</v>
      </c>
      <c r="Y75">
        <f ca="1"/>
        <v>0</v>
      </c>
      <c r="Z75">
        <f ca="1"/>
        <v>0</v>
      </c>
      <c r="AA75">
        <f ca="1"/>
        <v>0</v>
      </c>
      <c r="AB75">
        <f ca="1"/>
        <v>0</v>
      </c>
      <c r="AC75">
        <f ca="1"/>
        <v>0</v>
      </c>
      <c r="AD75">
        <f ca="1"/>
        <v>0</v>
      </c>
      <c r="AE75">
        <f ca="1"/>
        <v>0</v>
      </c>
      <c r="AF75">
        <f ca="1"/>
        <v>0</v>
      </c>
      <c r="AG75">
        <f ca="1"/>
        <v>0</v>
      </c>
      <c r="AH75">
        <f ca="1"/>
        <v>0</v>
      </c>
      <c r="AI75">
        <f ca="1"/>
        <v>0</v>
      </c>
      <c r="AJ75">
        <f ca="1"/>
        <v>0</v>
      </c>
      <c r="AK75">
        <f ca="1"/>
        <v>0</v>
      </c>
      <c r="AL75">
        <f ca="1"/>
        <v>0</v>
      </c>
      <c r="AM75">
        <f ca="1"/>
        <v>0</v>
      </c>
      <c r="AN75">
        <f ca="1"/>
        <v>0</v>
      </c>
      <c r="AO75">
        <f ca="1"/>
        <v>0</v>
      </c>
      <c r="AP75">
        <f ca="1"/>
        <v>0</v>
      </c>
      <c r="AQ75">
        <f ca="1"/>
        <v>0</v>
      </c>
      <c r="AR75">
        <f ca="1"/>
        <v>0</v>
      </c>
      <c r="AS75">
        <f ca="1"/>
        <v>0</v>
      </c>
      <c r="AT75">
        <f ca="1"/>
        <v>0</v>
      </c>
      <c r="AU75">
        <f ca="1"/>
        <v>0</v>
      </c>
      <c r="AV75">
        <f ca="1"/>
        <v>0</v>
      </c>
      <c r="AW75">
        <f ca="1"/>
        <v>0</v>
      </c>
      <c r="AX75">
        <f ca="1"/>
        <v>0</v>
      </c>
      <c r="AY75">
        <f ca="1"/>
        <v>0</v>
      </c>
      <c r="AZ75">
        <f ca="1"/>
        <v>0</v>
      </c>
      <c r="BA75">
        <f ca="1"/>
        <v>0</v>
      </c>
      <c r="BB75">
        <f ca="1"/>
        <v>0</v>
      </c>
      <c r="BC75">
        <f ca="1"/>
        <v>0</v>
      </c>
      <c r="BD75">
        <f ca="1"/>
        <v>0</v>
      </c>
      <c r="BE75">
        <f ca="1"/>
        <v>0</v>
      </c>
      <c r="BF75">
        <f ca="1"/>
        <v>0</v>
      </c>
      <c r="BG75">
        <f ca="1"/>
        <v>0</v>
      </c>
      <c r="BH75">
        <f ca="1"/>
        <v>0</v>
      </c>
      <c r="BI75">
        <f ca="1"/>
        <v>0</v>
      </c>
      <c r="BJ75">
        <f ca="1"/>
        <v>0</v>
      </c>
      <c r="BK75">
        <f ca="1"/>
        <v>0</v>
      </c>
      <c r="BL75">
        <f ca="1"/>
        <v>0</v>
      </c>
      <c r="BM75">
        <f ca="1"/>
        <v>0</v>
      </c>
      <c r="BN75">
        <f ca="1"/>
        <v>0</v>
      </c>
      <c r="BO75">
        <f ca="1"/>
        <v>0</v>
      </c>
      <c r="BP75">
        <f ca="1"/>
        <v>0</v>
      </c>
      <c r="BQ75">
        <f ca="1"/>
        <v>0</v>
      </c>
      <c r="BR75">
        <f ca="1"/>
        <v>0</v>
      </c>
      <c r="BS75">
        <f ca="1"/>
        <v>0</v>
      </c>
      <c r="BT75">
        <f ca="1"/>
        <v>0</v>
      </c>
      <c r="BU75">
        <f ca="1"/>
        <v>0</v>
      </c>
      <c r="BV75">
        <f ca="1"/>
        <v>0</v>
      </c>
      <c r="BW75">
        <f ca="1"/>
        <v>0</v>
      </c>
      <c r="BX75">
        <f ca="1"/>
        <v>0</v>
      </c>
      <c r="BY75">
        <f ca="1"/>
        <v>0</v>
      </c>
      <c r="BZ75">
        <f ca="1"/>
        <v>0</v>
      </c>
      <c r="CA75">
        <f ca="1"/>
        <v>0</v>
      </c>
      <c r="CB75">
        <f ca="1"/>
        <v>0</v>
      </c>
      <c r="CC75">
        <f ca="1"/>
        <v>0</v>
      </c>
      <c r="CD75">
        <f ca="1"/>
        <v>0</v>
      </c>
      <c r="CE75">
        <f ca="1"/>
        <v>0</v>
      </c>
      <c r="CF75">
        <f ca="1"/>
        <v>0</v>
      </c>
      <c r="CG75">
        <f ca="1"/>
        <v>0</v>
      </c>
      <c r="CH75">
        <f ca="1"/>
        <v>0</v>
      </c>
      <c r="CI75">
        <f ca="1"/>
        <v>0</v>
      </c>
      <c r="CJ75">
        <f ca="1"/>
        <v>0</v>
      </c>
      <c r="CK75">
        <f ca="1"/>
        <v>0</v>
      </c>
      <c r="CL75">
        <f ca="1"/>
        <v>0</v>
      </c>
      <c r="CM75">
        <f ca="1"/>
        <v>0</v>
      </c>
      <c r="CN75">
        <f ca="1"/>
        <v>0</v>
      </c>
      <c r="CO75">
        <f ca="1"/>
        <v>0</v>
      </c>
      <c r="CP75">
        <f ca="1"/>
        <v>0</v>
      </c>
      <c r="CQ75">
        <f ca="1"/>
        <v>0</v>
      </c>
    </row>
    <row r="76" spans="3:95" x14ac:dyDescent="0.25">
      <c r="C76" cm="1">
        <f t="array" aca="1" ref="C76:CQ76" ca="1">IFERROR(TRANSPOSE(INDEX(_xlfn._xlws.FILTER(INDIRECT("SubcategoriesTable[Subcategory name]"),INDIRECT("SubcategoriesTable[Category name]")=$B76),,)),"No subcategories")</f>
        <v>0</v>
      </c>
      <c r="D76">
        <f ca="1"/>
        <v>0</v>
      </c>
      <c r="E76">
        <f ca="1"/>
        <v>0</v>
      </c>
      <c r="F76">
        <f ca="1"/>
        <v>0</v>
      </c>
      <c r="G76">
        <f ca="1"/>
        <v>0</v>
      </c>
      <c r="H76">
        <f ca="1"/>
        <v>0</v>
      </c>
      <c r="I76">
        <f ca="1"/>
        <v>0</v>
      </c>
      <c r="J76">
        <f ca="1"/>
        <v>0</v>
      </c>
      <c r="K76">
        <f ca="1"/>
        <v>0</v>
      </c>
      <c r="L76">
        <f ca="1"/>
        <v>0</v>
      </c>
      <c r="M76">
        <f ca="1"/>
        <v>0</v>
      </c>
      <c r="N76">
        <f ca="1"/>
        <v>0</v>
      </c>
      <c r="O76">
        <f ca="1"/>
        <v>0</v>
      </c>
      <c r="P76">
        <f ca="1"/>
        <v>0</v>
      </c>
      <c r="Q76">
        <f ca="1"/>
        <v>0</v>
      </c>
      <c r="R76">
        <f ca="1"/>
        <v>0</v>
      </c>
      <c r="S76">
        <f ca="1"/>
        <v>0</v>
      </c>
      <c r="T76">
        <f ca="1"/>
        <v>0</v>
      </c>
      <c r="U76">
        <f ca="1"/>
        <v>0</v>
      </c>
      <c r="V76">
        <f ca="1"/>
        <v>0</v>
      </c>
      <c r="W76">
        <f ca="1"/>
        <v>0</v>
      </c>
      <c r="X76">
        <f ca="1"/>
        <v>0</v>
      </c>
      <c r="Y76">
        <f ca="1"/>
        <v>0</v>
      </c>
      <c r="Z76">
        <f ca="1"/>
        <v>0</v>
      </c>
      <c r="AA76">
        <f ca="1"/>
        <v>0</v>
      </c>
      <c r="AB76">
        <f ca="1"/>
        <v>0</v>
      </c>
      <c r="AC76">
        <f ca="1"/>
        <v>0</v>
      </c>
      <c r="AD76">
        <f ca="1"/>
        <v>0</v>
      </c>
      <c r="AE76">
        <f ca="1"/>
        <v>0</v>
      </c>
      <c r="AF76">
        <f ca="1"/>
        <v>0</v>
      </c>
      <c r="AG76">
        <f ca="1"/>
        <v>0</v>
      </c>
      <c r="AH76">
        <f ca="1"/>
        <v>0</v>
      </c>
      <c r="AI76">
        <f ca="1"/>
        <v>0</v>
      </c>
      <c r="AJ76">
        <f ca="1"/>
        <v>0</v>
      </c>
      <c r="AK76">
        <f ca="1"/>
        <v>0</v>
      </c>
      <c r="AL76">
        <f ca="1"/>
        <v>0</v>
      </c>
      <c r="AM76">
        <f ca="1"/>
        <v>0</v>
      </c>
      <c r="AN76">
        <f ca="1"/>
        <v>0</v>
      </c>
      <c r="AO76">
        <f ca="1"/>
        <v>0</v>
      </c>
      <c r="AP76">
        <f ca="1"/>
        <v>0</v>
      </c>
      <c r="AQ76">
        <f ca="1"/>
        <v>0</v>
      </c>
      <c r="AR76">
        <f ca="1"/>
        <v>0</v>
      </c>
      <c r="AS76">
        <f ca="1"/>
        <v>0</v>
      </c>
      <c r="AT76">
        <f ca="1"/>
        <v>0</v>
      </c>
      <c r="AU76">
        <f ca="1"/>
        <v>0</v>
      </c>
      <c r="AV76">
        <f ca="1"/>
        <v>0</v>
      </c>
      <c r="AW76">
        <f ca="1"/>
        <v>0</v>
      </c>
      <c r="AX76">
        <f ca="1"/>
        <v>0</v>
      </c>
      <c r="AY76">
        <f ca="1"/>
        <v>0</v>
      </c>
      <c r="AZ76">
        <f ca="1"/>
        <v>0</v>
      </c>
      <c r="BA76">
        <f ca="1"/>
        <v>0</v>
      </c>
      <c r="BB76">
        <f ca="1"/>
        <v>0</v>
      </c>
      <c r="BC76">
        <f ca="1"/>
        <v>0</v>
      </c>
      <c r="BD76">
        <f ca="1"/>
        <v>0</v>
      </c>
      <c r="BE76">
        <f ca="1"/>
        <v>0</v>
      </c>
      <c r="BF76">
        <f ca="1"/>
        <v>0</v>
      </c>
      <c r="BG76">
        <f ca="1"/>
        <v>0</v>
      </c>
      <c r="BH76">
        <f ca="1"/>
        <v>0</v>
      </c>
      <c r="BI76">
        <f ca="1"/>
        <v>0</v>
      </c>
      <c r="BJ76">
        <f ca="1"/>
        <v>0</v>
      </c>
      <c r="BK76">
        <f ca="1"/>
        <v>0</v>
      </c>
      <c r="BL76">
        <f ca="1"/>
        <v>0</v>
      </c>
      <c r="BM76">
        <f ca="1"/>
        <v>0</v>
      </c>
      <c r="BN76">
        <f ca="1"/>
        <v>0</v>
      </c>
      <c r="BO76">
        <f ca="1"/>
        <v>0</v>
      </c>
      <c r="BP76">
        <f ca="1"/>
        <v>0</v>
      </c>
      <c r="BQ76">
        <f ca="1"/>
        <v>0</v>
      </c>
      <c r="BR76">
        <f ca="1"/>
        <v>0</v>
      </c>
      <c r="BS76">
        <f ca="1"/>
        <v>0</v>
      </c>
      <c r="BT76">
        <f ca="1"/>
        <v>0</v>
      </c>
      <c r="BU76">
        <f ca="1"/>
        <v>0</v>
      </c>
      <c r="BV76">
        <f ca="1"/>
        <v>0</v>
      </c>
      <c r="BW76">
        <f ca="1"/>
        <v>0</v>
      </c>
      <c r="BX76">
        <f ca="1"/>
        <v>0</v>
      </c>
      <c r="BY76">
        <f ca="1"/>
        <v>0</v>
      </c>
      <c r="BZ76">
        <f ca="1"/>
        <v>0</v>
      </c>
      <c r="CA76">
        <f ca="1"/>
        <v>0</v>
      </c>
      <c r="CB76">
        <f ca="1"/>
        <v>0</v>
      </c>
      <c r="CC76">
        <f ca="1"/>
        <v>0</v>
      </c>
      <c r="CD76">
        <f ca="1"/>
        <v>0</v>
      </c>
      <c r="CE76">
        <f ca="1"/>
        <v>0</v>
      </c>
      <c r="CF76">
        <f ca="1"/>
        <v>0</v>
      </c>
      <c r="CG76">
        <f ca="1"/>
        <v>0</v>
      </c>
      <c r="CH76">
        <f ca="1"/>
        <v>0</v>
      </c>
      <c r="CI76">
        <f ca="1"/>
        <v>0</v>
      </c>
      <c r="CJ76">
        <f ca="1"/>
        <v>0</v>
      </c>
      <c r="CK76">
        <f ca="1"/>
        <v>0</v>
      </c>
      <c r="CL76">
        <f ca="1"/>
        <v>0</v>
      </c>
      <c r="CM76">
        <f ca="1"/>
        <v>0</v>
      </c>
      <c r="CN76">
        <f ca="1"/>
        <v>0</v>
      </c>
      <c r="CO76">
        <f ca="1"/>
        <v>0</v>
      </c>
      <c r="CP76">
        <f ca="1"/>
        <v>0</v>
      </c>
      <c r="CQ76">
        <f ca="1"/>
        <v>0</v>
      </c>
    </row>
    <row r="77" spans="3:95" x14ac:dyDescent="0.25">
      <c r="C77" cm="1">
        <f t="array" aca="1" ref="C77:CQ77" ca="1">IFERROR(TRANSPOSE(INDEX(_xlfn._xlws.FILTER(INDIRECT("SubcategoriesTable[Subcategory name]"),INDIRECT("SubcategoriesTable[Category name]")=$B77),,)),"No subcategories")</f>
        <v>0</v>
      </c>
      <c r="D77">
        <f ca="1"/>
        <v>0</v>
      </c>
      <c r="E77">
        <f ca="1"/>
        <v>0</v>
      </c>
      <c r="F77">
        <f ca="1"/>
        <v>0</v>
      </c>
      <c r="G77">
        <f ca="1"/>
        <v>0</v>
      </c>
      <c r="H77">
        <f ca="1"/>
        <v>0</v>
      </c>
      <c r="I77">
        <f ca="1"/>
        <v>0</v>
      </c>
      <c r="J77">
        <f ca="1"/>
        <v>0</v>
      </c>
      <c r="K77">
        <f ca="1"/>
        <v>0</v>
      </c>
      <c r="L77">
        <f ca="1"/>
        <v>0</v>
      </c>
      <c r="M77">
        <f ca="1"/>
        <v>0</v>
      </c>
      <c r="N77">
        <f ca="1"/>
        <v>0</v>
      </c>
      <c r="O77">
        <f ca="1"/>
        <v>0</v>
      </c>
      <c r="P77">
        <f ca="1"/>
        <v>0</v>
      </c>
      <c r="Q77">
        <f ca="1"/>
        <v>0</v>
      </c>
      <c r="R77">
        <f ca="1"/>
        <v>0</v>
      </c>
      <c r="S77">
        <f ca="1"/>
        <v>0</v>
      </c>
      <c r="T77">
        <f ca="1"/>
        <v>0</v>
      </c>
      <c r="U77">
        <f ca="1"/>
        <v>0</v>
      </c>
      <c r="V77">
        <f ca="1"/>
        <v>0</v>
      </c>
      <c r="W77">
        <f ca="1"/>
        <v>0</v>
      </c>
      <c r="X77">
        <f ca="1"/>
        <v>0</v>
      </c>
      <c r="Y77">
        <f ca="1"/>
        <v>0</v>
      </c>
      <c r="Z77">
        <f ca="1"/>
        <v>0</v>
      </c>
      <c r="AA77">
        <f ca="1"/>
        <v>0</v>
      </c>
      <c r="AB77">
        <f ca="1"/>
        <v>0</v>
      </c>
      <c r="AC77">
        <f ca="1"/>
        <v>0</v>
      </c>
      <c r="AD77">
        <f ca="1"/>
        <v>0</v>
      </c>
      <c r="AE77">
        <f ca="1"/>
        <v>0</v>
      </c>
      <c r="AF77">
        <f ca="1"/>
        <v>0</v>
      </c>
      <c r="AG77">
        <f ca="1"/>
        <v>0</v>
      </c>
      <c r="AH77">
        <f ca="1"/>
        <v>0</v>
      </c>
      <c r="AI77">
        <f ca="1"/>
        <v>0</v>
      </c>
      <c r="AJ77">
        <f ca="1"/>
        <v>0</v>
      </c>
      <c r="AK77">
        <f ca="1"/>
        <v>0</v>
      </c>
      <c r="AL77">
        <f ca="1"/>
        <v>0</v>
      </c>
      <c r="AM77">
        <f ca="1"/>
        <v>0</v>
      </c>
      <c r="AN77">
        <f ca="1"/>
        <v>0</v>
      </c>
      <c r="AO77">
        <f ca="1"/>
        <v>0</v>
      </c>
      <c r="AP77">
        <f ca="1"/>
        <v>0</v>
      </c>
      <c r="AQ77">
        <f ca="1"/>
        <v>0</v>
      </c>
      <c r="AR77">
        <f ca="1"/>
        <v>0</v>
      </c>
      <c r="AS77">
        <f ca="1"/>
        <v>0</v>
      </c>
      <c r="AT77">
        <f ca="1"/>
        <v>0</v>
      </c>
      <c r="AU77">
        <f ca="1"/>
        <v>0</v>
      </c>
      <c r="AV77">
        <f ca="1"/>
        <v>0</v>
      </c>
      <c r="AW77">
        <f ca="1"/>
        <v>0</v>
      </c>
      <c r="AX77">
        <f ca="1"/>
        <v>0</v>
      </c>
      <c r="AY77">
        <f ca="1"/>
        <v>0</v>
      </c>
      <c r="AZ77">
        <f ca="1"/>
        <v>0</v>
      </c>
      <c r="BA77">
        <f ca="1"/>
        <v>0</v>
      </c>
      <c r="BB77">
        <f ca="1"/>
        <v>0</v>
      </c>
      <c r="BC77">
        <f ca="1"/>
        <v>0</v>
      </c>
      <c r="BD77">
        <f ca="1"/>
        <v>0</v>
      </c>
      <c r="BE77">
        <f ca="1"/>
        <v>0</v>
      </c>
      <c r="BF77">
        <f ca="1"/>
        <v>0</v>
      </c>
      <c r="BG77">
        <f ca="1"/>
        <v>0</v>
      </c>
      <c r="BH77">
        <f ca="1"/>
        <v>0</v>
      </c>
      <c r="BI77">
        <f ca="1"/>
        <v>0</v>
      </c>
      <c r="BJ77">
        <f ca="1"/>
        <v>0</v>
      </c>
      <c r="BK77">
        <f ca="1"/>
        <v>0</v>
      </c>
      <c r="BL77">
        <f ca="1"/>
        <v>0</v>
      </c>
      <c r="BM77">
        <f ca="1"/>
        <v>0</v>
      </c>
      <c r="BN77">
        <f ca="1"/>
        <v>0</v>
      </c>
      <c r="BO77">
        <f ca="1"/>
        <v>0</v>
      </c>
      <c r="BP77">
        <f ca="1"/>
        <v>0</v>
      </c>
      <c r="BQ77">
        <f ca="1"/>
        <v>0</v>
      </c>
      <c r="BR77">
        <f ca="1"/>
        <v>0</v>
      </c>
      <c r="BS77">
        <f ca="1"/>
        <v>0</v>
      </c>
      <c r="BT77">
        <f ca="1"/>
        <v>0</v>
      </c>
      <c r="BU77">
        <f ca="1"/>
        <v>0</v>
      </c>
      <c r="BV77">
        <f ca="1"/>
        <v>0</v>
      </c>
      <c r="BW77">
        <f ca="1"/>
        <v>0</v>
      </c>
      <c r="BX77">
        <f ca="1"/>
        <v>0</v>
      </c>
      <c r="BY77">
        <f ca="1"/>
        <v>0</v>
      </c>
      <c r="BZ77">
        <f ca="1"/>
        <v>0</v>
      </c>
      <c r="CA77">
        <f ca="1"/>
        <v>0</v>
      </c>
      <c r="CB77">
        <f ca="1"/>
        <v>0</v>
      </c>
      <c r="CC77">
        <f ca="1"/>
        <v>0</v>
      </c>
      <c r="CD77">
        <f ca="1"/>
        <v>0</v>
      </c>
      <c r="CE77">
        <f ca="1"/>
        <v>0</v>
      </c>
      <c r="CF77">
        <f ca="1"/>
        <v>0</v>
      </c>
      <c r="CG77">
        <f ca="1"/>
        <v>0</v>
      </c>
      <c r="CH77">
        <f ca="1"/>
        <v>0</v>
      </c>
      <c r="CI77">
        <f ca="1"/>
        <v>0</v>
      </c>
      <c r="CJ77">
        <f ca="1"/>
        <v>0</v>
      </c>
      <c r="CK77">
        <f ca="1"/>
        <v>0</v>
      </c>
      <c r="CL77">
        <f ca="1"/>
        <v>0</v>
      </c>
      <c r="CM77">
        <f ca="1"/>
        <v>0</v>
      </c>
      <c r="CN77">
        <f ca="1"/>
        <v>0</v>
      </c>
      <c r="CO77">
        <f ca="1"/>
        <v>0</v>
      </c>
      <c r="CP77">
        <f ca="1"/>
        <v>0</v>
      </c>
      <c r="CQ77">
        <f ca="1"/>
        <v>0</v>
      </c>
    </row>
    <row r="78" spans="3:95" x14ac:dyDescent="0.25">
      <c r="C78" cm="1">
        <f t="array" aca="1" ref="C78:CQ78" ca="1">IFERROR(TRANSPOSE(INDEX(_xlfn._xlws.FILTER(INDIRECT("SubcategoriesTable[Subcategory name]"),INDIRECT("SubcategoriesTable[Category name]")=$B78),,)),"No subcategories")</f>
        <v>0</v>
      </c>
      <c r="D78">
        <f ca="1"/>
        <v>0</v>
      </c>
      <c r="E78">
        <f ca="1"/>
        <v>0</v>
      </c>
      <c r="F78">
        <f ca="1"/>
        <v>0</v>
      </c>
      <c r="G78">
        <f ca="1"/>
        <v>0</v>
      </c>
      <c r="H78">
        <f ca="1"/>
        <v>0</v>
      </c>
      <c r="I78">
        <f ca="1"/>
        <v>0</v>
      </c>
      <c r="J78">
        <f ca="1"/>
        <v>0</v>
      </c>
      <c r="K78">
        <f ca="1"/>
        <v>0</v>
      </c>
      <c r="L78">
        <f ca="1"/>
        <v>0</v>
      </c>
      <c r="M78">
        <f ca="1"/>
        <v>0</v>
      </c>
      <c r="N78">
        <f ca="1"/>
        <v>0</v>
      </c>
      <c r="O78">
        <f ca="1"/>
        <v>0</v>
      </c>
      <c r="P78">
        <f ca="1"/>
        <v>0</v>
      </c>
      <c r="Q78">
        <f ca="1"/>
        <v>0</v>
      </c>
      <c r="R78">
        <f ca="1"/>
        <v>0</v>
      </c>
      <c r="S78">
        <f ca="1"/>
        <v>0</v>
      </c>
      <c r="T78">
        <f ca="1"/>
        <v>0</v>
      </c>
      <c r="U78">
        <f ca="1"/>
        <v>0</v>
      </c>
      <c r="V78">
        <f ca="1"/>
        <v>0</v>
      </c>
      <c r="W78">
        <f ca="1"/>
        <v>0</v>
      </c>
      <c r="X78">
        <f ca="1"/>
        <v>0</v>
      </c>
      <c r="Y78">
        <f ca="1"/>
        <v>0</v>
      </c>
      <c r="Z78">
        <f ca="1"/>
        <v>0</v>
      </c>
      <c r="AA78">
        <f ca="1"/>
        <v>0</v>
      </c>
      <c r="AB78">
        <f ca="1"/>
        <v>0</v>
      </c>
      <c r="AC78">
        <f ca="1"/>
        <v>0</v>
      </c>
      <c r="AD78">
        <f ca="1"/>
        <v>0</v>
      </c>
      <c r="AE78">
        <f ca="1"/>
        <v>0</v>
      </c>
      <c r="AF78">
        <f ca="1"/>
        <v>0</v>
      </c>
      <c r="AG78">
        <f ca="1"/>
        <v>0</v>
      </c>
      <c r="AH78">
        <f ca="1"/>
        <v>0</v>
      </c>
      <c r="AI78">
        <f ca="1"/>
        <v>0</v>
      </c>
      <c r="AJ78">
        <f ca="1"/>
        <v>0</v>
      </c>
      <c r="AK78">
        <f ca="1"/>
        <v>0</v>
      </c>
      <c r="AL78">
        <f ca="1"/>
        <v>0</v>
      </c>
      <c r="AM78">
        <f ca="1"/>
        <v>0</v>
      </c>
      <c r="AN78">
        <f ca="1"/>
        <v>0</v>
      </c>
      <c r="AO78">
        <f ca="1"/>
        <v>0</v>
      </c>
      <c r="AP78">
        <f ca="1"/>
        <v>0</v>
      </c>
      <c r="AQ78">
        <f ca="1"/>
        <v>0</v>
      </c>
      <c r="AR78">
        <f ca="1"/>
        <v>0</v>
      </c>
      <c r="AS78">
        <f ca="1"/>
        <v>0</v>
      </c>
      <c r="AT78">
        <f ca="1"/>
        <v>0</v>
      </c>
      <c r="AU78">
        <f ca="1"/>
        <v>0</v>
      </c>
      <c r="AV78">
        <f ca="1"/>
        <v>0</v>
      </c>
      <c r="AW78">
        <f ca="1"/>
        <v>0</v>
      </c>
      <c r="AX78">
        <f ca="1"/>
        <v>0</v>
      </c>
      <c r="AY78">
        <f ca="1"/>
        <v>0</v>
      </c>
      <c r="AZ78">
        <f ca="1"/>
        <v>0</v>
      </c>
      <c r="BA78">
        <f ca="1"/>
        <v>0</v>
      </c>
      <c r="BB78">
        <f ca="1"/>
        <v>0</v>
      </c>
      <c r="BC78">
        <f ca="1"/>
        <v>0</v>
      </c>
      <c r="BD78">
        <f ca="1"/>
        <v>0</v>
      </c>
      <c r="BE78">
        <f ca="1"/>
        <v>0</v>
      </c>
      <c r="BF78">
        <f ca="1"/>
        <v>0</v>
      </c>
      <c r="BG78">
        <f ca="1"/>
        <v>0</v>
      </c>
      <c r="BH78">
        <f ca="1"/>
        <v>0</v>
      </c>
      <c r="BI78">
        <f ca="1"/>
        <v>0</v>
      </c>
      <c r="BJ78">
        <f ca="1"/>
        <v>0</v>
      </c>
      <c r="BK78">
        <f ca="1"/>
        <v>0</v>
      </c>
      <c r="BL78">
        <f ca="1"/>
        <v>0</v>
      </c>
      <c r="BM78">
        <f ca="1"/>
        <v>0</v>
      </c>
      <c r="BN78">
        <f ca="1"/>
        <v>0</v>
      </c>
      <c r="BO78">
        <f ca="1"/>
        <v>0</v>
      </c>
      <c r="BP78">
        <f ca="1"/>
        <v>0</v>
      </c>
      <c r="BQ78">
        <f ca="1"/>
        <v>0</v>
      </c>
      <c r="BR78">
        <f ca="1"/>
        <v>0</v>
      </c>
      <c r="BS78">
        <f ca="1"/>
        <v>0</v>
      </c>
      <c r="BT78">
        <f ca="1"/>
        <v>0</v>
      </c>
      <c r="BU78">
        <f ca="1"/>
        <v>0</v>
      </c>
      <c r="BV78">
        <f ca="1"/>
        <v>0</v>
      </c>
      <c r="BW78">
        <f ca="1"/>
        <v>0</v>
      </c>
      <c r="BX78">
        <f ca="1"/>
        <v>0</v>
      </c>
      <c r="BY78">
        <f ca="1"/>
        <v>0</v>
      </c>
      <c r="BZ78">
        <f ca="1"/>
        <v>0</v>
      </c>
      <c r="CA78">
        <f ca="1"/>
        <v>0</v>
      </c>
      <c r="CB78">
        <f ca="1"/>
        <v>0</v>
      </c>
      <c r="CC78">
        <f ca="1"/>
        <v>0</v>
      </c>
      <c r="CD78">
        <f ca="1"/>
        <v>0</v>
      </c>
      <c r="CE78">
        <f ca="1"/>
        <v>0</v>
      </c>
      <c r="CF78">
        <f ca="1"/>
        <v>0</v>
      </c>
      <c r="CG78">
        <f ca="1"/>
        <v>0</v>
      </c>
      <c r="CH78">
        <f ca="1"/>
        <v>0</v>
      </c>
      <c r="CI78">
        <f ca="1"/>
        <v>0</v>
      </c>
      <c r="CJ78">
        <f ca="1"/>
        <v>0</v>
      </c>
      <c r="CK78">
        <f ca="1"/>
        <v>0</v>
      </c>
      <c r="CL78">
        <f ca="1"/>
        <v>0</v>
      </c>
      <c r="CM78">
        <f ca="1"/>
        <v>0</v>
      </c>
      <c r="CN78">
        <f ca="1"/>
        <v>0</v>
      </c>
      <c r="CO78">
        <f ca="1"/>
        <v>0</v>
      </c>
      <c r="CP78">
        <f ca="1"/>
        <v>0</v>
      </c>
      <c r="CQ78">
        <f ca="1"/>
        <v>0</v>
      </c>
    </row>
    <row r="79" spans="3:95" x14ac:dyDescent="0.25">
      <c r="C79" cm="1">
        <f t="array" aca="1" ref="C79:CQ79" ca="1">IFERROR(TRANSPOSE(INDEX(_xlfn._xlws.FILTER(INDIRECT("SubcategoriesTable[Subcategory name]"),INDIRECT("SubcategoriesTable[Category name]")=$B79),,)),"No subcategories")</f>
        <v>0</v>
      </c>
      <c r="D79">
        <f ca="1"/>
        <v>0</v>
      </c>
      <c r="E79">
        <f ca="1"/>
        <v>0</v>
      </c>
      <c r="F79">
        <f ca="1"/>
        <v>0</v>
      </c>
      <c r="G79">
        <f ca="1"/>
        <v>0</v>
      </c>
      <c r="H79">
        <f ca="1"/>
        <v>0</v>
      </c>
      <c r="I79">
        <f ca="1"/>
        <v>0</v>
      </c>
      <c r="J79">
        <f ca="1"/>
        <v>0</v>
      </c>
      <c r="K79">
        <f ca="1"/>
        <v>0</v>
      </c>
      <c r="L79">
        <f ca="1"/>
        <v>0</v>
      </c>
      <c r="M79">
        <f ca="1"/>
        <v>0</v>
      </c>
      <c r="N79">
        <f ca="1"/>
        <v>0</v>
      </c>
      <c r="O79">
        <f ca="1"/>
        <v>0</v>
      </c>
      <c r="P79">
        <f ca="1"/>
        <v>0</v>
      </c>
      <c r="Q79">
        <f ca="1"/>
        <v>0</v>
      </c>
      <c r="R79">
        <f ca="1"/>
        <v>0</v>
      </c>
      <c r="S79">
        <f ca="1"/>
        <v>0</v>
      </c>
      <c r="T79">
        <f ca="1"/>
        <v>0</v>
      </c>
      <c r="U79">
        <f ca="1"/>
        <v>0</v>
      </c>
      <c r="V79">
        <f ca="1"/>
        <v>0</v>
      </c>
      <c r="W79">
        <f ca="1"/>
        <v>0</v>
      </c>
      <c r="X79">
        <f ca="1"/>
        <v>0</v>
      </c>
      <c r="Y79">
        <f ca="1"/>
        <v>0</v>
      </c>
      <c r="Z79">
        <f ca="1"/>
        <v>0</v>
      </c>
      <c r="AA79">
        <f ca="1"/>
        <v>0</v>
      </c>
      <c r="AB79">
        <f ca="1"/>
        <v>0</v>
      </c>
      <c r="AC79">
        <f ca="1"/>
        <v>0</v>
      </c>
      <c r="AD79">
        <f ca="1"/>
        <v>0</v>
      </c>
      <c r="AE79">
        <f ca="1"/>
        <v>0</v>
      </c>
      <c r="AF79">
        <f ca="1"/>
        <v>0</v>
      </c>
      <c r="AG79">
        <f ca="1"/>
        <v>0</v>
      </c>
      <c r="AH79">
        <f ca="1"/>
        <v>0</v>
      </c>
      <c r="AI79">
        <f ca="1"/>
        <v>0</v>
      </c>
      <c r="AJ79">
        <f ca="1"/>
        <v>0</v>
      </c>
      <c r="AK79">
        <f ca="1"/>
        <v>0</v>
      </c>
      <c r="AL79">
        <f ca="1"/>
        <v>0</v>
      </c>
      <c r="AM79">
        <f ca="1"/>
        <v>0</v>
      </c>
      <c r="AN79">
        <f ca="1"/>
        <v>0</v>
      </c>
      <c r="AO79">
        <f ca="1"/>
        <v>0</v>
      </c>
      <c r="AP79">
        <f ca="1"/>
        <v>0</v>
      </c>
      <c r="AQ79">
        <f ca="1"/>
        <v>0</v>
      </c>
      <c r="AR79">
        <f ca="1"/>
        <v>0</v>
      </c>
      <c r="AS79">
        <f ca="1"/>
        <v>0</v>
      </c>
      <c r="AT79">
        <f ca="1"/>
        <v>0</v>
      </c>
      <c r="AU79">
        <f ca="1"/>
        <v>0</v>
      </c>
      <c r="AV79">
        <f ca="1"/>
        <v>0</v>
      </c>
      <c r="AW79">
        <f ca="1"/>
        <v>0</v>
      </c>
      <c r="AX79">
        <f ca="1"/>
        <v>0</v>
      </c>
      <c r="AY79">
        <f ca="1"/>
        <v>0</v>
      </c>
      <c r="AZ79">
        <f ca="1"/>
        <v>0</v>
      </c>
      <c r="BA79">
        <f ca="1"/>
        <v>0</v>
      </c>
      <c r="BB79">
        <f ca="1"/>
        <v>0</v>
      </c>
      <c r="BC79">
        <f ca="1"/>
        <v>0</v>
      </c>
      <c r="BD79">
        <f ca="1"/>
        <v>0</v>
      </c>
      <c r="BE79">
        <f ca="1"/>
        <v>0</v>
      </c>
      <c r="BF79">
        <f ca="1"/>
        <v>0</v>
      </c>
      <c r="BG79">
        <f ca="1"/>
        <v>0</v>
      </c>
      <c r="BH79">
        <f ca="1"/>
        <v>0</v>
      </c>
      <c r="BI79">
        <f ca="1"/>
        <v>0</v>
      </c>
      <c r="BJ79">
        <f ca="1"/>
        <v>0</v>
      </c>
      <c r="BK79">
        <f ca="1"/>
        <v>0</v>
      </c>
      <c r="BL79">
        <f ca="1"/>
        <v>0</v>
      </c>
      <c r="BM79">
        <f ca="1"/>
        <v>0</v>
      </c>
      <c r="BN79">
        <f ca="1"/>
        <v>0</v>
      </c>
      <c r="BO79">
        <f ca="1"/>
        <v>0</v>
      </c>
      <c r="BP79">
        <f ca="1"/>
        <v>0</v>
      </c>
      <c r="BQ79">
        <f ca="1"/>
        <v>0</v>
      </c>
      <c r="BR79">
        <f ca="1"/>
        <v>0</v>
      </c>
      <c r="BS79">
        <f ca="1"/>
        <v>0</v>
      </c>
      <c r="BT79">
        <f ca="1"/>
        <v>0</v>
      </c>
      <c r="BU79">
        <f ca="1"/>
        <v>0</v>
      </c>
      <c r="BV79">
        <f ca="1"/>
        <v>0</v>
      </c>
      <c r="BW79">
        <f ca="1"/>
        <v>0</v>
      </c>
      <c r="BX79">
        <f ca="1"/>
        <v>0</v>
      </c>
      <c r="BY79">
        <f ca="1"/>
        <v>0</v>
      </c>
      <c r="BZ79">
        <f ca="1"/>
        <v>0</v>
      </c>
      <c r="CA79">
        <f ca="1"/>
        <v>0</v>
      </c>
      <c r="CB79">
        <f ca="1"/>
        <v>0</v>
      </c>
      <c r="CC79">
        <f ca="1"/>
        <v>0</v>
      </c>
      <c r="CD79">
        <f ca="1"/>
        <v>0</v>
      </c>
      <c r="CE79">
        <f ca="1"/>
        <v>0</v>
      </c>
      <c r="CF79">
        <f ca="1"/>
        <v>0</v>
      </c>
      <c r="CG79">
        <f ca="1"/>
        <v>0</v>
      </c>
      <c r="CH79">
        <f ca="1"/>
        <v>0</v>
      </c>
      <c r="CI79">
        <f ca="1"/>
        <v>0</v>
      </c>
      <c r="CJ79">
        <f ca="1"/>
        <v>0</v>
      </c>
      <c r="CK79">
        <f ca="1"/>
        <v>0</v>
      </c>
      <c r="CL79">
        <f ca="1"/>
        <v>0</v>
      </c>
      <c r="CM79">
        <f ca="1"/>
        <v>0</v>
      </c>
      <c r="CN79">
        <f ca="1"/>
        <v>0</v>
      </c>
      <c r="CO79">
        <f ca="1"/>
        <v>0</v>
      </c>
      <c r="CP79">
        <f ca="1"/>
        <v>0</v>
      </c>
      <c r="CQ79">
        <f ca="1"/>
        <v>0</v>
      </c>
    </row>
    <row r="80" spans="3:95" x14ac:dyDescent="0.25">
      <c r="C80" cm="1">
        <f t="array" aca="1" ref="C80:CQ80" ca="1">IFERROR(TRANSPOSE(INDEX(_xlfn._xlws.FILTER(INDIRECT("SubcategoriesTable[Subcategory name]"),INDIRECT("SubcategoriesTable[Category name]")=$B80),,)),"No subcategories")</f>
        <v>0</v>
      </c>
      <c r="D80">
        <f ca="1"/>
        <v>0</v>
      </c>
      <c r="E80">
        <f ca="1"/>
        <v>0</v>
      </c>
      <c r="F80">
        <f ca="1"/>
        <v>0</v>
      </c>
      <c r="G80">
        <f ca="1"/>
        <v>0</v>
      </c>
      <c r="H80">
        <f ca="1"/>
        <v>0</v>
      </c>
      <c r="I80">
        <f ca="1"/>
        <v>0</v>
      </c>
      <c r="J80">
        <f ca="1"/>
        <v>0</v>
      </c>
      <c r="K80">
        <f ca="1"/>
        <v>0</v>
      </c>
      <c r="L80">
        <f ca="1"/>
        <v>0</v>
      </c>
      <c r="M80">
        <f ca="1"/>
        <v>0</v>
      </c>
      <c r="N80">
        <f ca="1"/>
        <v>0</v>
      </c>
      <c r="O80">
        <f ca="1"/>
        <v>0</v>
      </c>
      <c r="P80">
        <f ca="1"/>
        <v>0</v>
      </c>
      <c r="Q80">
        <f ca="1"/>
        <v>0</v>
      </c>
      <c r="R80">
        <f ca="1"/>
        <v>0</v>
      </c>
      <c r="S80">
        <f ca="1"/>
        <v>0</v>
      </c>
      <c r="T80">
        <f ca="1"/>
        <v>0</v>
      </c>
      <c r="U80">
        <f ca="1"/>
        <v>0</v>
      </c>
      <c r="V80">
        <f ca="1"/>
        <v>0</v>
      </c>
      <c r="W80">
        <f ca="1"/>
        <v>0</v>
      </c>
      <c r="X80">
        <f ca="1"/>
        <v>0</v>
      </c>
      <c r="Y80">
        <f ca="1"/>
        <v>0</v>
      </c>
      <c r="Z80">
        <f ca="1"/>
        <v>0</v>
      </c>
      <c r="AA80">
        <f ca="1"/>
        <v>0</v>
      </c>
      <c r="AB80">
        <f ca="1"/>
        <v>0</v>
      </c>
      <c r="AC80">
        <f ca="1"/>
        <v>0</v>
      </c>
      <c r="AD80">
        <f ca="1"/>
        <v>0</v>
      </c>
      <c r="AE80">
        <f ca="1"/>
        <v>0</v>
      </c>
      <c r="AF80">
        <f ca="1"/>
        <v>0</v>
      </c>
      <c r="AG80">
        <f ca="1"/>
        <v>0</v>
      </c>
      <c r="AH80">
        <f ca="1"/>
        <v>0</v>
      </c>
      <c r="AI80">
        <f ca="1"/>
        <v>0</v>
      </c>
      <c r="AJ80">
        <f ca="1"/>
        <v>0</v>
      </c>
      <c r="AK80">
        <f ca="1"/>
        <v>0</v>
      </c>
      <c r="AL80">
        <f ca="1"/>
        <v>0</v>
      </c>
      <c r="AM80">
        <f ca="1"/>
        <v>0</v>
      </c>
      <c r="AN80">
        <f ca="1"/>
        <v>0</v>
      </c>
      <c r="AO80">
        <f ca="1"/>
        <v>0</v>
      </c>
      <c r="AP80">
        <f ca="1"/>
        <v>0</v>
      </c>
      <c r="AQ80">
        <f ca="1"/>
        <v>0</v>
      </c>
      <c r="AR80">
        <f ca="1"/>
        <v>0</v>
      </c>
      <c r="AS80">
        <f ca="1"/>
        <v>0</v>
      </c>
      <c r="AT80">
        <f ca="1"/>
        <v>0</v>
      </c>
      <c r="AU80">
        <f ca="1"/>
        <v>0</v>
      </c>
      <c r="AV80">
        <f ca="1"/>
        <v>0</v>
      </c>
      <c r="AW80">
        <f ca="1"/>
        <v>0</v>
      </c>
      <c r="AX80">
        <f ca="1"/>
        <v>0</v>
      </c>
      <c r="AY80">
        <f ca="1"/>
        <v>0</v>
      </c>
      <c r="AZ80">
        <f ca="1"/>
        <v>0</v>
      </c>
      <c r="BA80">
        <f ca="1"/>
        <v>0</v>
      </c>
      <c r="BB80">
        <f ca="1"/>
        <v>0</v>
      </c>
      <c r="BC80">
        <f ca="1"/>
        <v>0</v>
      </c>
      <c r="BD80">
        <f ca="1"/>
        <v>0</v>
      </c>
      <c r="BE80">
        <f ca="1"/>
        <v>0</v>
      </c>
      <c r="BF80">
        <f ca="1"/>
        <v>0</v>
      </c>
      <c r="BG80">
        <f ca="1"/>
        <v>0</v>
      </c>
      <c r="BH80">
        <f ca="1"/>
        <v>0</v>
      </c>
      <c r="BI80">
        <f ca="1"/>
        <v>0</v>
      </c>
      <c r="BJ80">
        <f ca="1"/>
        <v>0</v>
      </c>
      <c r="BK80">
        <f ca="1"/>
        <v>0</v>
      </c>
      <c r="BL80">
        <f ca="1"/>
        <v>0</v>
      </c>
      <c r="BM80">
        <f ca="1"/>
        <v>0</v>
      </c>
      <c r="BN80">
        <f ca="1"/>
        <v>0</v>
      </c>
      <c r="BO80">
        <f ca="1"/>
        <v>0</v>
      </c>
      <c r="BP80">
        <f ca="1"/>
        <v>0</v>
      </c>
      <c r="BQ80">
        <f ca="1"/>
        <v>0</v>
      </c>
      <c r="BR80">
        <f ca="1"/>
        <v>0</v>
      </c>
      <c r="BS80">
        <f ca="1"/>
        <v>0</v>
      </c>
      <c r="BT80">
        <f ca="1"/>
        <v>0</v>
      </c>
      <c r="BU80">
        <f ca="1"/>
        <v>0</v>
      </c>
      <c r="BV80">
        <f ca="1"/>
        <v>0</v>
      </c>
      <c r="BW80">
        <f ca="1"/>
        <v>0</v>
      </c>
      <c r="BX80">
        <f ca="1"/>
        <v>0</v>
      </c>
      <c r="BY80">
        <f ca="1"/>
        <v>0</v>
      </c>
      <c r="BZ80">
        <f ca="1"/>
        <v>0</v>
      </c>
      <c r="CA80">
        <f ca="1"/>
        <v>0</v>
      </c>
      <c r="CB80">
        <f ca="1"/>
        <v>0</v>
      </c>
      <c r="CC80">
        <f ca="1"/>
        <v>0</v>
      </c>
      <c r="CD80">
        <f ca="1"/>
        <v>0</v>
      </c>
      <c r="CE80">
        <f ca="1"/>
        <v>0</v>
      </c>
      <c r="CF80">
        <f ca="1"/>
        <v>0</v>
      </c>
      <c r="CG80">
        <f ca="1"/>
        <v>0</v>
      </c>
      <c r="CH80">
        <f ca="1"/>
        <v>0</v>
      </c>
      <c r="CI80">
        <f ca="1"/>
        <v>0</v>
      </c>
      <c r="CJ80">
        <f ca="1"/>
        <v>0</v>
      </c>
      <c r="CK80">
        <f ca="1"/>
        <v>0</v>
      </c>
      <c r="CL80">
        <f ca="1"/>
        <v>0</v>
      </c>
      <c r="CM80">
        <f ca="1"/>
        <v>0</v>
      </c>
      <c r="CN80">
        <f ca="1"/>
        <v>0</v>
      </c>
      <c r="CO80">
        <f ca="1"/>
        <v>0</v>
      </c>
      <c r="CP80">
        <f ca="1"/>
        <v>0</v>
      </c>
      <c r="CQ80">
        <f ca="1"/>
        <v>0</v>
      </c>
    </row>
    <row r="81" spans="3:95" x14ac:dyDescent="0.25">
      <c r="C81" cm="1">
        <f t="array" aca="1" ref="C81:CQ81" ca="1">IFERROR(TRANSPOSE(INDEX(_xlfn._xlws.FILTER(INDIRECT("SubcategoriesTable[Subcategory name]"),INDIRECT("SubcategoriesTable[Category name]")=$B81),,)),"No subcategories")</f>
        <v>0</v>
      </c>
      <c r="D81">
        <f ca="1"/>
        <v>0</v>
      </c>
      <c r="E81">
        <f ca="1"/>
        <v>0</v>
      </c>
      <c r="F81">
        <f ca="1"/>
        <v>0</v>
      </c>
      <c r="G81">
        <f ca="1"/>
        <v>0</v>
      </c>
      <c r="H81">
        <f ca="1"/>
        <v>0</v>
      </c>
      <c r="I81">
        <f ca="1"/>
        <v>0</v>
      </c>
      <c r="J81">
        <f ca="1"/>
        <v>0</v>
      </c>
      <c r="K81">
        <f ca="1"/>
        <v>0</v>
      </c>
      <c r="L81">
        <f ca="1"/>
        <v>0</v>
      </c>
      <c r="M81">
        <f ca="1"/>
        <v>0</v>
      </c>
      <c r="N81">
        <f ca="1"/>
        <v>0</v>
      </c>
      <c r="O81">
        <f ca="1"/>
        <v>0</v>
      </c>
      <c r="P81">
        <f ca="1"/>
        <v>0</v>
      </c>
      <c r="Q81">
        <f ca="1"/>
        <v>0</v>
      </c>
      <c r="R81">
        <f ca="1"/>
        <v>0</v>
      </c>
      <c r="S81">
        <f ca="1"/>
        <v>0</v>
      </c>
      <c r="T81">
        <f ca="1"/>
        <v>0</v>
      </c>
      <c r="U81">
        <f ca="1"/>
        <v>0</v>
      </c>
      <c r="V81">
        <f ca="1"/>
        <v>0</v>
      </c>
      <c r="W81">
        <f ca="1"/>
        <v>0</v>
      </c>
      <c r="X81">
        <f ca="1"/>
        <v>0</v>
      </c>
      <c r="Y81">
        <f ca="1"/>
        <v>0</v>
      </c>
      <c r="Z81">
        <f ca="1"/>
        <v>0</v>
      </c>
      <c r="AA81">
        <f ca="1"/>
        <v>0</v>
      </c>
      <c r="AB81">
        <f ca="1"/>
        <v>0</v>
      </c>
      <c r="AC81">
        <f ca="1"/>
        <v>0</v>
      </c>
      <c r="AD81">
        <f ca="1"/>
        <v>0</v>
      </c>
      <c r="AE81">
        <f ca="1"/>
        <v>0</v>
      </c>
      <c r="AF81">
        <f ca="1"/>
        <v>0</v>
      </c>
      <c r="AG81">
        <f ca="1"/>
        <v>0</v>
      </c>
      <c r="AH81">
        <f ca="1"/>
        <v>0</v>
      </c>
      <c r="AI81">
        <f ca="1"/>
        <v>0</v>
      </c>
      <c r="AJ81">
        <f ca="1"/>
        <v>0</v>
      </c>
      <c r="AK81">
        <f ca="1"/>
        <v>0</v>
      </c>
      <c r="AL81">
        <f ca="1"/>
        <v>0</v>
      </c>
      <c r="AM81">
        <f ca="1"/>
        <v>0</v>
      </c>
      <c r="AN81">
        <f ca="1"/>
        <v>0</v>
      </c>
      <c r="AO81">
        <f ca="1"/>
        <v>0</v>
      </c>
      <c r="AP81">
        <f ca="1"/>
        <v>0</v>
      </c>
      <c r="AQ81">
        <f ca="1"/>
        <v>0</v>
      </c>
      <c r="AR81">
        <f ca="1"/>
        <v>0</v>
      </c>
      <c r="AS81">
        <f ca="1"/>
        <v>0</v>
      </c>
      <c r="AT81">
        <f ca="1"/>
        <v>0</v>
      </c>
      <c r="AU81">
        <f ca="1"/>
        <v>0</v>
      </c>
      <c r="AV81">
        <f ca="1"/>
        <v>0</v>
      </c>
      <c r="AW81">
        <f ca="1"/>
        <v>0</v>
      </c>
      <c r="AX81">
        <f ca="1"/>
        <v>0</v>
      </c>
      <c r="AY81">
        <f ca="1"/>
        <v>0</v>
      </c>
      <c r="AZ81">
        <f ca="1"/>
        <v>0</v>
      </c>
      <c r="BA81">
        <f ca="1"/>
        <v>0</v>
      </c>
      <c r="BB81">
        <f ca="1"/>
        <v>0</v>
      </c>
      <c r="BC81">
        <f ca="1"/>
        <v>0</v>
      </c>
      <c r="BD81">
        <f ca="1"/>
        <v>0</v>
      </c>
      <c r="BE81">
        <f ca="1"/>
        <v>0</v>
      </c>
      <c r="BF81">
        <f ca="1"/>
        <v>0</v>
      </c>
      <c r="BG81">
        <f ca="1"/>
        <v>0</v>
      </c>
      <c r="BH81">
        <f ca="1"/>
        <v>0</v>
      </c>
      <c r="BI81">
        <f ca="1"/>
        <v>0</v>
      </c>
      <c r="BJ81">
        <f ca="1"/>
        <v>0</v>
      </c>
      <c r="BK81">
        <f ca="1"/>
        <v>0</v>
      </c>
      <c r="BL81">
        <f ca="1"/>
        <v>0</v>
      </c>
      <c r="BM81">
        <f ca="1"/>
        <v>0</v>
      </c>
      <c r="BN81">
        <f ca="1"/>
        <v>0</v>
      </c>
      <c r="BO81">
        <f ca="1"/>
        <v>0</v>
      </c>
      <c r="BP81">
        <f ca="1"/>
        <v>0</v>
      </c>
      <c r="BQ81">
        <f ca="1"/>
        <v>0</v>
      </c>
      <c r="BR81">
        <f ca="1"/>
        <v>0</v>
      </c>
      <c r="BS81">
        <f ca="1"/>
        <v>0</v>
      </c>
      <c r="BT81">
        <f ca="1"/>
        <v>0</v>
      </c>
      <c r="BU81">
        <f ca="1"/>
        <v>0</v>
      </c>
      <c r="BV81">
        <f ca="1"/>
        <v>0</v>
      </c>
      <c r="BW81">
        <f ca="1"/>
        <v>0</v>
      </c>
      <c r="BX81">
        <f ca="1"/>
        <v>0</v>
      </c>
      <c r="BY81">
        <f ca="1"/>
        <v>0</v>
      </c>
      <c r="BZ81">
        <f ca="1"/>
        <v>0</v>
      </c>
      <c r="CA81">
        <f ca="1"/>
        <v>0</v>
      </c>
      <c r="CB81">
        <f ca="1"/>
        <v>0</v>
      </c>
      <c r="CC81">
        <f ca="1"/>
        <v>0</v>
      </c>
      <c r="CD81">
        <f ca="1"/>
        <v>0</v>
      </c>
      <c r="CE81">
        <f ca="1"/>
        <v>0</v>
      </c>
      <c r="CF81">
        <f ca="1"/>
        <v>0</v>
      </c>
      <c r="CG81">
        <f ca="1"/>
        <v>0</v>
      </c>
      <c r="CH81">
        <f ca="1"/>
        <v>0</v>
      </c>
      <c r="CI81">
        <f ca="1"/>
        <v>0</v>
      </c>
      <c r="CJ81">
        <f ca="1"/>
        <v>0</v>
      </c>
      <c r="CK81">
        <f ca="1"/>
        <v>0</v>
      </c>
      <c r="CL81">
        <f ca="1"/>
        <v>0</v>
      </c>
      <c r="CM81">
        <f ca="1"/>
        <v>0</v>
      </c>
      <c r="CN81">
        <f ca="1"/>
        <v>0</v>
      </c>
      <c r="CO81">
        <f ca="1"/>
        <v>0</v>
      </c>
      <c r="CP81">
        <f ca="1"/>
        <v>0</v>
      </c>
      <c r="CQ81">
        <f ca="1"/>
        <v>0</v>
      </c>
    </row>
    <row r="82" spans="3:95" x14ac:dyDescent="0.25">
      <c r="C82" cm="1">
        <f t="array" aca="1" ref="C82:CQ82" ca="1">IFERROR(TRANSPOSE(INDEX(_xlfn._xlws.FILTER(INDIRECT("SubcategoriesTable[Subcategory name]"),INDIRECT("SubcategoriesTable[Category name]")=$B82),,)),"No subcategories")</f>
        <v>0</v>
      </c>
      <c r="D82">
        <f ca="1"/>
        <v>0</v>
      </c>
      <c r="E82">
        <f ca="1"/>
        <v>0</v>
      </c>
      <c r="F82">
        <f ca="1"/>
        <v>0</v>
      </c>
      <c r="G82">
        <f ca="1"/>
        <v>0</v>
      </c>
      <c r="H82">
        <f ca="1"/>
        <v>0</v>
      </c>
      <c r="I82">
        <f ca="1"/>
        <v>0</v>
      </c>
      <c r="J82">
        <f ca="1"/>
        <v>0</v>
      </c>
      <c r="K82">
        <f ca="1"/>
        <v>0</v>
      </c>
      <c r="L82">
        <f ca="1"/>
        <v>0</v>
      </c>
      <c r="M82">
        <f ca="1"/>
        <v>0</v>
      </c>
      <c r="N82">
        <f ca="1"/>
        <v>0</v>
      </c>
      <c r="O82">
        <f ca="1"/>
        <v>0</v>
      </c>
      <c r="P82">
        <f ca="1"/>
        <v>0</v>
      </c>
      <c r="Q82">
        <f ca="1"/>
        <v>0</v>
      </c>
      <c r="R82">
        <f ca="1"/>
        <v>0</v>
      </c>
      <c r="S82">
        <f ca="1"/>
        <v>0</v>
      </c>
      <c r="T82">
        <f ca="1"/>
        <v>0</v>
      </c>
      <c r="U82">
        <f ca="1"/>
        <v>0</v>
      </c>
      <c r="V82">
        <f ca="1"/>
        <v>0</v>
      </c>
      <c r="W82">
        <f ca="1"/>
        <v>0</v>
      </c>
      <c r="X82">
        <f ca="1"/>
        <v>0</v>
      </c>
      <c r="Y82">
        <f ca="1"/>
        <v>0</v>
      </c>
      <c r="Z82">
        <f ca="1"/>
        <v>0</v>
      </c>
      <c r="AA82">
        <f ca="1"/>
        <v>0</v>
      </c>
      <c r="AB82">
        <f ca="1"/>
        <v>0</v>
      </c>
      <c r="AC82">
        <f ca="1"/>
        <v>0</v>
      </c>
      <c r="AD82">
        <f ca="1"/>
        <v>0</v>
      </c>
      <c r="AE82">
        <f ca="1"/>
        <v>0</v>
      </c>
      <c r="AF82">
        <f ca="1"/>
        <v>0</v>
      </c>
      <c r="AG82">
        <f ca="1"/>
        <v>0</v>
      </c>
      <c r="AH82">
        <f ca="1"/>
        <v>0</v>
      </c>
      <c r="AI82">
        <f ca="1"/>
        <v>0</v>
      </c>
      <c r="AJ82">
        <f ca="1"/>
        <v>0</v>
      </c>
      <c r="AK82">
        <f ca="1"/>
        <v>0</v>
      </c>
      <c r="AL82">
        <f ca="1"/>
        <v>0</v>
      </c>
      <c r="AM82">
        <f ca="1"/>
        <v>0</v>
      </c>
      <c r="AN82">
        <f ca="1"/>
        <v>0</v>
      </c>
      <c r="AO82">
        <f ca="1"/>
        <v>0</v>
      </c>
      <c r="AP82">
        <f ca="1"/>
        <v>0</v>
      </c>
      <c r="AQ82">
        <f ca="1"/>
        <v>0</v>
      </c>
      <c r="AR82">
        <f ca="1"/>
        <v>0</v>
      </c>
      <c r="AS82">
        <f ca="1"/>
        <v>0</v>
      </c>
      <c r="AT82">
        <f ca="1"/>
        <v>0</v>
      </c>
      <c r="AU82">
        <f ca="1"/>
        <v>0</v>
      </c>
      <c r="AV82">
        <f ca="1"/>
        <v>0</v>
      </c>
      <c r="AW82">
        <f ca="1"/>
        <v>0</v>
      </c>
      <c r="AX82">
        <f ca="1"/>
        <v>0</v>
      </c>
      <c r="AY82">
        <f ca="1"/>
        <v>0</v>
      </c>
      <c r="AZ82">
        <f ca="1"/>
        <v>0</v>
      </c>
      <c r="BA82">
        <f ca="1"/>
        <v>0</v>
      </c>
      <c r="BB82">
        <f ca="1"/>
        <v>0</v>
      </c>
      <c r="BC82">
        <f ca="1"/>
        <v>0</v>
      </c>
      <c r="BD82">
        <f ca="1"/>
        <v>0</v>
      </c>
      <c r="BE82">
        <f ca="1"/>
        <v>0</v>
      </c>
      <c r="BF82">
        <f ca="1"/>
        <v>0</v>
      </c>
      <c r="BG82">
        <f ca="1"/>
        <v>0</v>
      </c>
      <c r="BH82">
        <f ca="1"/>
        <v>0</v>
      </c>
      <c r="BI82">
        <f ca="1"/>
        <v>0</v>
      </c>
      <c r="BJ82">
        <f ca="1"/>
        <v>0</v>
      </c>
      <c r="BK82">
        <f ca="1"/>
        <v>0</v>
      </c>
      <c r="BL82">
        <f ca="1"/>
        <v>0</v>
      </c>
      <c r="BM82">
        <f ca="1"/>
        <v>0</v>
      </c>
      <c r="BN82">
        <f ca="1"/>
        <v>0</v>
      </c>
      <c r="BO82">
        <f ca="1"/>
        <v>0</v>
      </c>
      <c r="BP82">
        <f ca="1"/>
        <v>0</v>
      </c>
      <c r="BQ82">
        <f ca="1"/>
        <v>0</v>
      </c>
      <c r="BR82">
        <f ca="1"/>
        <v>0</v>
      </c>
      <c r="BS82">
        <f ca="1"/>
        <v>0</v>
      </c>
      <c r="BT82">
        <f ca="1"/>
        <v>0</v>
      </c>
      <c r="BU82">
        <f ca="1"/>
        <v>0</v>
      </c>
      <c r="BV82">
        <f ca="1"/>
        <v>0</v>
      </c>
      <c r="BW82">
        <f ca="1"/>
        <v>0</v>
      </c>
      <c r="BX82">
        <f ca="1"/>
        <v>0</v>
      </c>
      <c r="BY82">
        <f ca="1"/>
        <v>0</v>
      </c>
      <c r="BZ82">
        <f ca="1"/>
        <v>0</v>
      </c>
      <c r="CA82">
        <f ca="1"/>
        <v>0</v>
      </c>
      <c r="CB82">
        <f ca="1"/>
        <v>0</v>
      </c>
      <c r="CC82">
        <f ca="1"/>
        <v>0</v>
      </c>
      <c r="CD82">
        <f ca="1"/>
        <v>0</v>
      </c>
      <c r="CE82">
        <f ca="1"/>
        <v>0</v>
      </c>
      <c r="CF82">
        <f ca="1"/>
        <v>0</v>
      </c>
      <c r="CG82">
        <f ca="1"/>
        <v>0</v>
      </c>
      <c r="CH82">
        <f ca="1"/>
        <v>0</v>
      </c>
      <c r="CI82">
        <f ca="1"/>
        <v>0</v>
      </c>
      <c r="CJ82">
        <f ca="1"/>
        <v>0</v>
      </c>
      <c r="CK82">
        <f ca="1"/>
        <v>0</v>
      </c>
      <c r="CL82">
        <f ca="1"/>
        <v>0</v>
      </c>
      <c r="CM82">
        <f ca="1"/>
        <v>0</v>
      </c>
      <c r="CN82">
        <f ca="1"/>
        <v>0</v>
      </c>
      <c r="CO82">
        <f ca="1"/>
        <v>0</v>
      </c>
      <c r="CP82">
        <f ca="1"/>
        <v>0</v>
      </c>
      <c r="CQ82">
        <f ca="1"/>
        <v>0</v>
      </c>
    </row>
    <row r="83" spans="3:95" x14ac:dyDescent="0.25">
      <c r="C83" cm="1">
        <f t="array" aca="1" ref="C83:CQ83" ca="1">IFERROR(TRANSPOSE(INDEX(_xlfn._xlws.FILTER(INDIRECT("SubcategoriesTable[Subcategory name]"),INDIRECT("SubcategoriesTable[Category name]")=$B83),,)),"No subcategories")</f>
        <v>0</v>
      </c>
      <c r="D83">
        <f ca="1"/>
        <v>0</v>
      </c>
      <c r="E83">
        <f ca="1"/>
        <v>0</v>
      </c>
      <c r="F83">
        <f ca="1"/>
        <v>0</v>
      </c>
      <c r="G83">
        <f ca="1"/>
        <v>0</v>
      </c>
      <c r="H83">
        <f ca="1"/>
        <v>0</v>
      </c>
      <c r="I83">
        <f ca="1"/>
        <v>0</v>
      </c>
      <c r="J83">
        <f ca="1"/>
        <v>0</v>
      </c>
      <c r="K83">
        <f ca="1"/>
        <v>0</v>
      </c>
      <c r="L83">
        <f ca="1"/>
        <v>0</v>
      </c>
      <c r="M83">
        <f ca="1"/>
        <v>0</v>
      </c>
      <c r="N83">
        <f ca="1"/>
        <v>0</v>
      </c>
      <c r="O83">
        <f ca="1"/>
        <v>0</v>
      </c>
      <c r="P83">
        <f ca="1"/>
        <v>0</v>
      </c>
      <c r="Q83">
        <f ca="1"/>
        <v>0</v>
      </c>
      <c r="R83">
        <f ca="1"/>
        <v>0</v>
      </c>
      <c r="S83">
        <f ca="1"/>
        <v>0</v>
      </c>
      <c r="T83">
        <f ca="1"/>
        <v>0</v>
      </c>
      <c r="U83">
        <f ca="1"/>
        <v>0</v>
      </c>
      <c r="V83">
        <f ca="1"/>
        <v>0</v>
      </c>
      <c r="W83">
        <f ca="1"/>
        <v>0</v>
      </c>
      <c r="X83">
        <f ca="1"/>
        <v>0</v>
      </c>
      <c r="Y83">
        <f ca="1"/>
        <v>0</v>
      </c>
      <c r="Z83">
        <f ca="1"/>
        <v>0</v>
      </c>
      <c r="AA83">
        <f ca="1"/>
        <v>0</v>
      </c>
      <c r="AB83">
        <f ca="1"/>
        <v>0</v>
      </c>
      <c r="AC83">
        <f ca="1"/>
        <v>0</v>
      </c>
      <c r="AD83">
        <f ca="1"/>
        <v>0</v>
      </c>
      <c r="AE83">
        <f ca="1"/>
        <v>0</v>
      </c>
      <c r="AF83">
        <f ca="1"/>
        <v>0</v>
      </c>
      <c r="AG83">
        <f ca="1"/>
        <v>0</v>
      </c>
      <c r="AH83">
        <f ca="1"/>
        <v>0</v>
      </c>
      <c r="AI83">
        <f ca="1"/>
        <v>0</v>
      </c>
      <c r="AJ83">
        <f ca="1"/>
        <v>0</v>
      </c>
      <c r="AK83">
        <f ca="1"/>
        <v>0</v>
      </c>
      <c r="AL83">
        <f ca="1"/>
        <v>0</v>
      </c>
      <c r="AM83">
        <f ca="1"/>
        <v>0</v>
      </c>
      <c r="AN83">
        <f ca="1"/>
        <v>0</v>
      </c>
      <c r="AO83">
        <f ca="1"/>
        <v>0</v>
      </c>
      <c r="AP83">
        <f ca="1"/>
        <v>0</v>
      </c>
      <c r="AQ83">
        <f ca="1"/>
        <v>0</v>
      </c>
      <c r="AR83">
        <f ca="1"/>
        <v>0</v>
      </c>
      <c r="AS83">
        <f ca="1"/>
        <v>0</v>
      </c>
      <c r="AT83">
        <f ca="1"/>
        <v>0</v>
      </c>
      <c r="AU83">
        <f ca="1"/>
        <v>0</v>
      </c>
      <c r="AV83">
        <f ca="1"/>
        <v>0</v>
      </c>
      <c r="AW83">
        <f ca="1"/>
        <v>0</v>
      </c>
      <c r="AX83">
        <f ca="1"/>
        <v>0</v>
      </c>
      <c r="AY83">
        <f ca="1"/>
        <v>0</v>
      </c>
      <c r="AZ83">
        <f ca="1"/>
        <v>0</v>
      </c>
      <c r="BA83">
        <f ca="1"/>
        <v>0</v>
      </c>
      <c r="BB83">
        <f ca="1"/>
        <v>0</v>
      </c>
      <c r="BC83">
        <f ca="1"/>
        <v>0</v>
      </c>
      <c r="BD83">
        <f ca="1"/>
        <v>0</v>
      </c>
      <c r="BE83">
        <f ca="1"/>
        <v>0</v>
      </c>
      <c r="BF83">
        <f ca="1"/>
        <v>0</v>
      </c>
      <c r="BG83">
        <f ca="1"/>
        <v>0</v>
      </c>
      <c r="BH83">
        <f ca="1"/>
        <v>0</v>
      </c>
      <c r="BI83">
        <f ca="1"/>
        <v>0</v>
      </c>
      <c r="BJ83">
        <f ca="1"/>
        <v>0</v>
      </c>
      <c r="BK83">
        <f ca="1"/>
        <v>0</v>
      </c>
      <c r="BL83">
        <f ca="1"/>
        <v>0</v>
      </c>
      <c r="BM83">
        <f ca="1"/>
        <v>0</v>
      </c>
      <c r="BN83">
        <f ca="1"/>
        <v>0</v>
      </c>
      <c r="BO83">
        <f ca="1"/>
        <v>0</v>
      </c>
      <c r="BP83">
        <f ca="1"/>
        <v>0</v>
      </c>
      <c r="BQ83">
        <f ca="1"/>
        <v>0</v>
      </c>
      <c r="BR83">
        <f ca="1"/>
        <v>0</v>
      </c>
      <c r="BS83">
        <f ca="1"/>
        <v>0</v>
      </c>
      <c r="BT83">
        <f ca="1"/>
        <v>0</v>
      </c>
      <c r="BU83">
        <f ca="1"/>
        <v>0</v>
      </c>
      <c r="BV83">
        <f ca="1"/>
        <v>0</v>
      </c>
      <c r="BW83">
        <f ca="1"/>
        <v>0</v>
      </c>
      <c r="BX83">
        <f ca="1"/>
        <v>0</v>
      </c>
      <c r="BY83">
        <f ca="1"/>
        <v>0</v>
      </c>
      <c r="BZ83">
        <f ca="1"/>
        <v>0</v>
      </c>
      <c r="CA83">
        <f ca="1"/>
        <v>0</v>
      </c>
      <c r="CB83">
        <f ca="1"/>
        <v>0</v>
      </c>
      <c r="CC83">
        <f ca="1"/>
        <v>0</v>
      </c>
      <c r="CD83">
        <f ca="1"/>
        <v>0</v>
      </c>
      <c r="CE83">
        <f ca="1"/>
        <v>0</v>
      </c>
      <c r="CF83">
        <f ca="1"/>
        <v>0</v>
      </c>
      <c r="CG83">
        <f ca="1"/>
        <v>0</v>
      </c>
      <c r="CH83">
        <f ca="1"/>
        <v>0</v>
      </c>
      <c r="CI83">
        <f ca="1"/>
        <v>0</v>
      </c>
      <c r="CJ83">
        <f ca="1"/>
        <v>0</v>
      </c>
      <c r="CK83">
        <f ca="1"/>
        <v>0</v>
      </c>
      <c r="CL83">
        <f ca="1"/>
        <v>0</v>
      </c>
      <c r="CM83">
        <f ca="1"/>
        <v>0</v>
      </c>
      <c r="CN83">
        <f ca="1"/>
        <v>0</v>
      </c>
      <c r="CO83">
        <f ca="1"/>
        <v>0</v>
      </c>
      <c r="CP83">
        <f ca="1"/>
        <v>0</v>
      </c>
      <c r="CQ83">
        <f ca="1"/>
        <v>0</v>
      </c>
    </row>
    <row r="84" spans="3:95" x14ac:dyDescent="0.25">
      <c r="C84" cm="1">
        <f t="array" aca="1" ref="C84:CQ84" ca="1">IFERROR(TRANSPOSE(INDEX(_xlfn._xlws.FILTER(INDIRECT("SubcategoriesTable[Subcategory name]"),INDIRECT("SubcategoriesTable[Category name]")=$B84),,)),"No subcategories")</f>
        <v>0</v>
      </c>
      <c r="D84">
        <f ca="1"/>
        <v>0</v>
      </c>
      <c r="E84">
        <f ca="1"/>
        <v>0</v>
      </c>
      <c r="F84">
        <f ca="1"/>
        <v>0</v>
      </c>
      <c r="G84">
        <f ca="1"/>
        <v>0</v>
      </c>
      <c r="H84">
        <f ca="1"/>
        <v>0</v>
      </c>
      <c r="I84">
        <f ca="1"/>
        <v>0</v>
      </c>
      <c r="J84">
        <f ca="1"/>
        <v>0</v>
      </c>
      <c r="K84">
        <f ca="1"/>
        <v>0</v>
      </c>
      <c r="L84">
        <f ca="1"/>
        <v>0</v>
      </c>
      <c r="M84">
        <f ca="1"/>
        <v>0</v>
      </c>
      <c r="N84">
        <f ca="1"/>
        <v>0</v>
      </c>
      <c r="O84">
        <f ca="1"/>
        <v>0</v>
      </c>
      <c r="P84">
        <f ca="1"/>
        <v>0</v>
      </c>
      <c r="Q84">
        <f ca="1"/>
        <v>0</v>
      </c>
      <c r="R84">
        <f ca="1"/>
        <v>0</v>
      </c>
      <c r="S84">
        <f ca="1"/>
        <v>0</v>
      </c>
      <c r="T84">
        <f ca="1"/>
        <v>0</v>
      </c>
      <c r="U84">
        <f ca="1"/>
        <v>0</v>
      </c>
      <c r="V84">
        <f ca="1"/>
        <v>0</v>
      </c>
      <c r="W84">
        <f ca="1"/>
        <v>0</v>
      </c>
      <c r="X84">
        <f ca="1"/>
        <v>0</v>
      </c>
      <c r="Y84">
        <f ca="1"/>
        <v>0</v>
      </c>
      <c r="Z84">
        <f ca="1"/>
        <v>0</v>
      </c>
      <c r="AA84">
        <f ca="1"/>
        <v>0</v>
      </c>
      <c r="AB84">
        <f ca="1"/>
        <v>0</v>
      </c>
      <c r="AC84">
        <f ca="1"/>
        <v>0</v>
      </c>
      <c r="AD84">
        <f ca="1"/>
        <v>0</v>
      </c>
      <c r="AE84">
        <f ca="1"/>
        <v>0</v>
      </c>
      <c r="AF84">
        <f ca="1"/>
        <v>0</v>
      </c>
      <c r="AG84">
        <f ca="1"/>
        <v>0</v>
      </c>
      <c r="AH84">
        <f ca="1"/>
        <v>0</v>
      </c>
      <c r="AI84">
        <f ca="1"/>
        <v>0</v>
      </c>
      <c r="AJ84">
        <f ca="1"/>
        <v>0</v>
      </c>
      <c r="AK84">
        <f ca="1"/>
        <v>0</v>
      </c>
      <c r="AL84">
        <f ca="1"/>
        <v>0</v>
      </c>
      <c r="AM84">
        <f ca="1"/>
        <v>0</v>
      </c>
      <c r="AN84">
        <f ca="1"/>
        <v>0</v>
      </c>
      <c r="AO84">
        <f ca="1"/>
        <v>0</v>
      </c>
      <c r="AP84">
        <f ca="1"/>
        <v>0</v>
      </c>
      <c r="AQ84">
        <f ca="1"/>
        <v>0</v>
      </c>
      <c r="AR84">
        <f ca="1"/>
        <v>0</v>
      </c>
      <c r="AS84">
        <f ca="1"/>
        <v>0</v>
      </c>
      <c r="AT84">
        <f ca="1"/>
        <v>0</v>
      </c>
      <c r="AU84">
        <f ca="1"/>
        <v>0</v>
      </c>
      <c r="AV84">
        <f ca="1"/>
        <v>0</v>
      </c>
      <c r="AW84">
        <f ca="1"/>
        <v>0</v>
      </c>
      <c r="AX84">
        <f ca="1"/>
        <v>0</v>
      </c>
      <c r="AY84">
        <f ca="1"/>
        <v>0</v>
      </c>
      <c r="AZ84">
        <f ca="1"/>
        <v>0</v>
      </c>
      <c r="BA84">
        <f ca="1"/>
        <v>0</v>
      </c>
      <c r="BB84">
        <f ca="1"/>
        <v>0</v>
      </c>
      <c r="BC84">
        <f ca="1"/>
        <v>0</v>
      </c>
      <c r="BD84">
        <f ca="1"/>
        <v>0</v>
      </c>
      <c r="BE84">
        <f ca="1"/>
        <v>0</v>
      </c>
      <c r="BF84">
        <f ca="1"/>
        <v>0</v>
      </c>
      <c r="BG84">
        <f ca="1"/>
        <v>0</v>
      </c>
      <c r="BH84">
        <f ca="1"/>
        <v>0</v>
      </c>
      <c r="BI84">
        <f ca="1"/>
        <v>0</v>
      </c>
      <c r="BJ84">
        <f ca="1"/>
        <v>0</v>
      </c>
      <c r="BK84">
        <f ca="1"/>
        <v>0</v>
      </c>
      <c r="BL84">
        <f ca="1"/>
        <v>0</v>
      </c>
      <c r="BM84">
        <f ca="1"/>
        <v>0</v>
      </c>
      <c r="BN84">
        <f ca="1"/>
        <v>0</v>
      </c>
      <c r="BO84">
        <f ca="1"/>
        <v>0</v>
      </c>
      <c r="BP84">
        <f ca="1"/>
        <v>0</v>
      </c>
      <c r="BQ84">
        <f ca="1"/>
        <v>0</v>
      </c>
      <c r="BR84">
        <f ca="1"/>
        <v>0</v>
      </c>
      <c r="BS84">
        <f ca="1"/>
        <v>0</v>
      </c>
      <c r="BT84">
        <f ca="1"/>
        <v>0</v>
      </c>
      <c r="BU84">
        <f ca="1"/>
        <v>0</v>
      </c>
      <c r="BV84">
        <f ca="1"/>
        <v>0</v>
      </c>
      <c r="BW84">
        <f ca="1"/>
        <v>0</v>
      </c>
      <c r="BX84">
        <f ca="1"/>
        <v>0</v>
      </c>
      <c r="BY84">
        <f ca="1"/>
        <v>0</v>
      </c>
      <c r="BZ84">
        <f ca="1"/>
        <v>0</v>
      </c>
      <c r="CA84">
        <f ca="1"/>
        <v>0</v>
      </c>
      <c r="CB84">
        <f ca="1"/>
        <v>0</v>
      </c>
      <c r="CC84">
        <f ca="1"/>
        <v>0</v>
      </c>
      <c r="CD84">
        <f ca="1"/>
        <v>0</v>
      </c>
      <c r="CE84">
        <f ca="1"/>
        <v>0</v>
      </c>
      <c r="CF84">
        <f ca="1"/>
        <v>0</v>
      </c>
      <c r="CG84">
        <f ca="1"/>
        <v>0</v>
      </c>
      <c r="CH84">
        <f ca="1"/>
        <v>0</v>
      </c>
      <c r="CI84">
        <f ca="1"/>
        <v>0</v>
      </c>
      <c r="CJ84">
        <f ca="1"/>
        <v>0</v>
      </c>
      <c r="CK84">
        <f ca="1"/>
        <v>0</v>
      </c>
      <c r="CL84">
        <f ca="1"/>
        <v>0</v>
      </c>
      <c r="CM84">
        <f ca="1"/>
        <v>0</v>
      </c>
      <c r="CN84">
        <f ca="1"/>
        <v>0</v>
      </c>
      <c r="CO84">
        <f ca="1"/>
        <v>0</v>
      </c>
      <c r="CP84">
        <f ca="1"/>
        <v>0</v>
      </c>
      <c r="CQ84">
        <f ca="1"/>
        <v>0</v>
      </c>
    </row>
    <row r="85" spans="3:95" x14ac:dyDescent="0.25">
      <c r="C85" cm="1">
        <f t="array" aca="1" ref="C85:CQ85" ca="1">IFERROR(TRANSPOSE(INDEX(_xlfn._xlws.FILTER(INDIRECT("SubcategoriesTable[Subcategory name]"),INDIRECT("SubcategoriesTable[Category name]")=$B85),,)),"No subcategories")</f>
        <v>0</v>
      </c>
      <c r="D85">
        <f ca="1"/>
        <v>0</v>
      </c>
      <c r="E85">
        <f ca="1"/>
        <v>0</v>
      </c>
      <c r="F85">
        <f ca="1"/>
        <v>0</v>
      </c>
      <c r="G85">
        <f ca="1"/>
        <v>0</v>
      </c>
      <c r="H85">
        <f ca="1"/>
        <v>0</v>
      </c>
      <c r="I85">
        <f ca="1"/>
        <v>0</v>
      </c>
      <c r="J85">
        <f ca="1"/>
        <v>0</v>
      </c>
      <c r="K85">
        <f ca="1"/>
        <v>0</v>
      </c>
      <c r="L85">
        <f ca="1"/>
        <v>0</v>
      </c>
      <c r="M85">
        <f ca="1"/>
        <v>0</v>
      </c>
      <c r="N85">
        <f ca="1"/>
        <v>0</v>
      </c>
      <c r="O85">
        <f ca="1"/>
        <v>0</v>
      </c>
      <c r="P85">
        <f ca="1"/>
        <v>0</v>
      </c>
      <c r="Q85">
        <f ca="1"/>
        <v>0</v>
      </c>
      <c r="R85">
        <f ca="1"/>
        <v>0</v>
      </c>
      <c r="S85">
        <f ca="1"/>
        <v>0</v>
      </c>
      <c r="T85">
        <f ca="1"/>
        <v>0</v>
      </c>
      <c r="U85">
        <f ca="1"/>
        <v>0</v>
      </c>
      <c r="V85">
        <f ca="1"/>
        <v>0</v>
      </c>
      <c r="W85">
        <f ca="1"/>
        <v>0</v>
      </c>
      <c r="X85">
        <f ca="1"/>
        <v>0</v>
      </c>
      <c r="Y85">
        <f ca="1"/>
        <v>0</v>
      </c>
      <c r="Z85">
        <f ca="1"/>
        <v>0</v>
      </c>
      <c r="AA85">
        <f ca="1"/>
        <v>0</v>
      </c>
      <c r="AB85">
        <f ca="1"/>
        <v>0</v>
      </c>
      <c r="AC85">
        <f ca="1"/>
        <v>0</v>
      </c>
      <c r="AD85">
        <f ca="1"/>
        <v>0</v>
      </c>
      <c r="AE85">
        <f ca="1"/>
        <v>0</v>
      </c>
      <c r="AF85">
        <f ca="1"/>
        <v>0</v>
      </c>
      <c r="AG85">
        <f ca="1"/>
        <v>0</v>
      </c>
      <c r="AH85">
        <f ca="1"/>
        <v>0</v>
      </c>
      <c r="AI85">
        <f ca="1"/>
        <v>0</v>
      </c>
      <c r="AJ85">
        <f ca="1"/>
        <v>0</v>
      </c>
      <c r="AK85">
        <f ca="1"/>
        <v>0</v>
      </c>
      <c r="AL85">
        <f ca="1"/>
        <v>0</v>
      </c>
      <c r="AM85">
        <f ca="1"/>
        <v>0</v>
      </c>
      <c r="AN85">
        <f ca="1"/>
        <v>0</v>
      </c>
      <c r="AO85">
        <f ca="1"/>
        <v>0</v>
      </c>
      <c r="AP85">
        <f ca="1"/>
        <v>0</v>
      </c>
      <c r="AQ85">
        <f ca="1"/>
        <v>0</v>
      </c>
      <c r="AR85">
        <f ca="1"/>
        <v>0</v>
      </c>
      <c r="AS85">
        <f ca="1"/>
        <v>0</v>
      </c>
      <c r="AT85">
        <f ca="1"/>
        <v>0</v>
      </c>
      <c r="AU85">
        <f ca="1"/>
        <v>0</v>
      </c>
      <c r="AV85">
        <f ca="1"/>
        <v>0</v>
      </c>
      <c r="AW85">
        <f ca="1"/>
        <v>0</v>
      </c>
      <c r="AX85">
        <f ca="1"/>
        <v>0</v>
      </c>
      <c r="AY85">
        <f ca="1"/>
        <v>0</v>
      </c>
      <c r="AZ85">
        <f ca="1"/>
        <v>0</v>
      </c>
      <c r="BA85">
        <f ca="1"/>
        <v>0</v>
      </c>
      <c r="BB85">
        <f ca="1"/>
        <v>0</v>
      </c>
      <c r="BC85">
        <f ca="1"/>
        <v>0</v>
      </c>
      <c r="BD85">
        <f ca="1"/>
        <v>0</v>
      </c>
      <c r="BE85">
        <f ca="1"/>
        <v>0</v>
      </c>
      <c r="BF85">
        <f ca="1"/>
        <v>0</v>
      </c>
      <c r="BG85">
        <f ca="1"/>
        <v>0</v>
      </c>
      <c r="BH85">
        <f ca="1"/>
        <v>0</v>
      </c>
      <c r="BI85">
        <f ca="1"/>
        <v>0</v>
      </c>
      <c r="BJ85">
        <f ca="1"/>
        <v>0</v>
      </c>
      <c r="BK85">
        <f ca="1"/>
        <v>0</v>
      </c>
      <c r="BL85">
        <f ca="1"/>
        <v>0</v>
      </c>
      <c r="BM85">
        <f ca="1"/>
        <v>0</v>
      </c>
      <c r="BN85">
        <f ca="1"/>
        <v>0</v>
      </c>
      <c r="BO85">
        <f ca="1"/>
        <v>0</v>
      </c>
      <c r="BP85">
        <f ca="1"/>
        <v>0</v>
      </c>
      <c r="BQ85">
        <f ca="1"/>
        <v>0</v>
      </c>
      <c r="BR85">
        <f ca="1"/>
        <v>0</v>
      </c>
      <c r="BS85">
        <f ca="1"/>
        <v>0</v>
      </c>
      <c r="BT85">
        <f ca="1"/>
        <v>0</v>
      </c>
      <c r="BU85">
        <f ca="1"/>
        <v>0</v>
      </c>
      <c r="BV85">
        <f ca="1"/>
        <v>0</v>
      </c>
      <c r="BW85">
        <f ca="1"/>
        <v>0</v>
      </c>
      <c r="BX85">
        <f ca="1"/>
        <v>0</v>
      </c>
      <c r="BY85">
        <f ca="1"/>
        <v>0</v>
      </c>
      <c r="BZ85">
        <f ca="1"/>
        <v>0</v>
      </c>
      <c r="CA85">
        <f ca="1"/>
        <v>0</v>
      </c>
      <c r="CB85">
        <f ca="1"/>
        <v>0</v>
      </c>
      <c r="CC85">
        <f ca="1"/>
        <v>0</v>
      </c>
      <c r="CD85">
        <f ca="1"/>
        <v>0</v>
      </c>
      <c r="CE85">
        <f ca="1"/>
        <v>0</v>
      </c>
      <c r="CF85">
        <f ca="1"/>
        <v>0</v>
      </c>
      <c r="CG85">
        <f ca="1"/>
        <v>0</v>
      </c>
      <c r="CH85">
        <f ca="1"/>
        <v>0</v>
      </c>
      <c r="CI85">
        <f ca="1"/>
        <v>0</v>
      </c>
      <c r="CJ85">
        <f ca="1"/>
        <v>0</v>
      </c>
      <c r="CK85">
        <f ca="1"/>
        <v>0</v>
      </c>
      <c r="CL85">
        <f ca="1"/>
        <v>0</v>
      </c>
      <c r="CM85">
        <f ca="1"/>
        <v>0</v>
      </c>
      <c r="CN85">
        <f ca="1"/>
        <v>0</v>
      </c>
      <c r="CO85">
        <f ca="1"/>
        <v>0</v>
      </c>
      <c r="CP85">
        <f ca="1"/>
        <v>0</v>
      </c>
      <c r="CQ85">
        <f ca="1"/>
        <v>0</v>
      </c>
    </row>
    <row r="86" spans="3:95" x14ac:dyDescent="0.25">
      <c r="C86" cm="1">
        <f t="array" aca="1" ref="C86:CQ86" ca="1">IFERROR(TRANSPOSE(INDEX(_xlfn._xlws.FILTER(INDIRECT("SubcategoriesTable[Subcategory name]"),INDIRECT("SubcategoriesTable[Category name]")=$B86),,)),"No subcategories")</f>
        <v>0</v>
      </c>
      <c r="D86">
        <f ca="1"/>
        <v>0</v>
      </c>
      <c r="E86">
        <f ca="1"/>
        <v>0</v>
      </c>
      <c r="F86">
        <f ca="1"/>
        <v>0</v>
      </c>
      <c r="G86">
        <f ca="1"/>
        <v>0</v>
      </c>
      <c r="H86">
        <f ca="1"/>
        <v>0</v>
      </c>
      <c r="I86">
        <f ca="1"/>
        <v>0</v>
      </c>
      <c r="J86">
        <f ca="1"/>
        <v>0</v>
      </c>
      <c r="K86">
        <f ca="1"/>
        <v>0</v>
      </c>
      <c r="L86">
        <f ca="1"/>
        <v>0</v>
      </c>
      <c r="M86">
        <f ca="1"/>
        <v>0</v>
      </c>
      <c r="N86">
        <f ca="1"/>
        <v>0</v>
      </c>
      <c r="O86">
        <f ca="1"/>
        <v>0</v>
      </c>
      <c r="P86">
        <f ca="1"/>
        <v>0</v>
      </c>
      <c r="Q86">
        <f ca="1"/>
        <v>0</v>
      </c>
      <c r="R86">
        <f ca="1"/>
        <v>0</v>
      </c>
      <c r="S86">
        <f ca="1"/>
        <v>0</v>
      </c>
      <c r="T86">
        <f ca="1"/>
        <v>0</v>
      </c>
      <c r="U86">
        <f ca="1"/>
        <v>0</v>
      </c>
      <c r="V86">
        <f ca="1"/>
        <v>0</v>
      </c>
      <c r="W86">
        <f ca="1"/>
        <v>0</v>
      </c>
      <c r="X86">
        <f ca="1"/>
        <v>0</v>
      </c>
      <c r="Y86">
        <f ca="1"/>
        <v>0</v>
      </c>
      <c r="Z86">
        <f ca="1"/>
        <v>0</v>
      </c>
      <c r="AA86">
        <f ca="1"/>
        <v>0</v>
      </c>
      <c r="AB86">
        <f ca="1"/>
        <v>0</v>
      </c>
      <c r="AC86">
        <f ca="1"/>
        <v>0</v>
      </c>
      <c r="AD86">
        <f ca="1"/>
        <v>0</v>
      </c>
      <c r="AE86">
        <f ca="1"/>
        <v>0</v>
      </c>
      <c r="AF86">
        <f ca="1"/>
        <v>0</v>
      </c>
      <c r="AG86">
        <f ca="1"/>
        <v>0</v>
      </c>
      <c r="AH86">
        <f ca="1"/>
        <v>0</v>
      </c>
      <c r="AI86">
        <f ca="1"/>
        <v>0</v>
      </c>
      <c r="AJ86">
        <f ca="1"/>
        <v>0</v>
      </c>
      <c r="AK86">
        <f ca="1"/>
        <v>0</v>
      </c>
      <c r="AL86">
        <f ca="1"/>
        <v>0</v>
      </c>
      <c r="AM86">
        <f ca="1"/>
        <v>0</v>
      </c>
      <c r="AN86">
        <f ca="1"/>
        <v>0</v>
      </c>
      <c r="AO86">
        <f ca="1"/>
        <v>0</v>
      </c>
      <c r="AP86">
        <f ca="1"/>
        <v>0</v>
      </c>
      <c r="AQ86">
        <f ca="1"/>
        <v>0</v>
      </c>
      <c r="AR86">
        <f ca="1"/>
        <v>0</v>
      </c>
      <c r="AS86">
        <f ca="1"/>
        <v>0</v>
      </c>
      <c r="AT86">
        <f ca="1"/>
        <v>0</v>
      </c>
      <c r="AU86">
        <f ca="1"/>
        <v>0</v>
      </c>
      <c r="AV86">
        <f ca="1"/>
        <v>0</v>
      </c>
      <c r="AW86">
        <f ca="1"/>
        <v>0</v>
      </c>
      <c r="AX86">
        <f ca="1"/>
        <v>0</v>
      </c>
      <c r="AY86">
        <f ca="1"/>
        <v>0</v>
      </c>
      <c r="AZ86">
        <f ca="1"/>
        <v>0</v>
      </c>
      <c r="BA86">
        <f ca="1"/>
        <v>0</v>
      </c>
      <c r="BB86">
        <f ca="1"/>
        <v>0</v>
      </c>
      <c r="BC86">
        <f ca="1"/>
        <v>0</v>
      </c>
      <c r="BD86">
        <f ca="1"/>
        <v>0</v>
      </c>
      <c r="BE86">
        <f ca="1"/>
        <v>0</v>
      </c>
      <c r="BF86">
        <f ca="1"/>
        <v>0</v>
      </c>
      <c r="BG86">
        <f ca="1"/>
        <v>0</v>
      </c>
      <c r="BH86">
        <f ca="1"/>
        <v>0</v>
      </c>
      <c r="BI86">
        <f ca="1"/>
        <v>0</v>
      </c>
      <c r="BJ86">
        <f ca="1"/>
        <v>0</v>
      </c>
      <c r="BK86">
        <f ca="1"/>
        <v>0</v>
      </c>
      <c r="BL86">
        <f ca="1"/>
        <v>0</v>
      </c>
      <c r="BM86">
        <f ca="1"/>
        <v>0</v>
      </c>
      <c r="BN86">
        <f ca="1"/>
        <v>0</v>
      </c>
      <c r="BO86">
        <f ca="1"/>
        <v>0</v>
      </c>
      <c r="BP86">
        <f ca="1"/>
        <v>0</v>
      </c>
      <c r="BQ86">
        <f ca="1"/>
        <v>0</v>
      </c>
      <c r="BR86">
        <f ca="1"/>
        <v>0</v>
      </c>
      <c r="BS86">
        <f ca="1"/>
        <v>0</v>
      </c>
      <c r="BT86">
        <f ca="1"/>
        <v>0</v>
      </c>
      <c r="BU86">
        <f ca="1"/>
        <v>0</v>
      </c>
      <c r="BV86">
        <f ca="1"/>
        <v>0</v>
      </c>
      <c r="BW86">
        <f ca="1"/>
        <v>0</v>
      </c>
      <c r="BX86">
        <f ca="1"/>
        <v>0</v>
      </c>
      <c r="BY86">
        <f ca="1"/>
        <v>0</v>
      </c>
      <c r="BZ86">
        <f ca="1"/>
        <v>0</v>
      </c>
      <c r="CA86">
        <f ca="1"/>
        <v>0</v>
      </c>
      <c r="CB86">
        <f ca="1"/>
        <v>0</v>
      </c>
      <c r="CC86">
        <f ca="1"/>
        <v>0</v>
      </c>
      <c r="CD86">
        <f ca="1"/>
        <v>0</v>
      </c>
      <c r="CE86">
        <f ca="1"/>
        <v>0</v>
      </c>
      <c r="CF86">
        <f ca="1"/>
        <v>0</v>
      </c>
      <c r="CG86">
        <f ca="1"/>
        <v>0</v>
      </c>
      <c r="CH86">
        <f ca="1"/>
        <v>0</v>
      </c>
      <c r="CI86">
        <f ca="1"/>
        <v>0</v>
      </c>
      <c r="CJ86">
        <f ca="1"/>
        <v>0</v>
      </c>
      <c r="CK86">
        <f ca="1"/>
        <v>0</v>
      </c>
      <c r="CL86">
        <f ca="1"/>
        <v>0</v>
      </c>
      <c r="CM86">
        <f ca="1"/>
        <v>0</v>
      </c>
      <c r="CN86">
        <f ca="1"/>
        <v>0</v>
      </c>
      <c r="CO86">
        <f ca="1"/>
        <v>0</v>
      </c>
      <c r="CP86">
        <f ca="1"/>
        <v>0</v>
      </c>
      <c r="CQ86">
        <f ca="1"/>
        <v>0</v>
      </c>
    </row>
    <row r="87" spans="3:95" x14ac:dyDescent="0.25">
      <c r="C87" cm="1">
        <f t="array" aca="1" ref="C87:CQ87" ca="1">IFERROR(TRANSPOSE(INDEX(_xlfn._xlws.FILTER(INDIRECT("SubcategoriesTable[Subcategory name]"),INDIRECT("SubcategoriesTable[Category name]")=$B87),,)),"No subcategories")</f>
        <v>0</v>
      </c>
      <c r="D87">
        <f ca="1"/>
        <v>0</v>
      </c>
      <c r="E87">
        <f ca="1"/>
        <v>0</v>
      </c>
      <c r="F87">
        <f ca="1"/>
        <v>0</v>
      </c>
      <c r="G87">
        <f ca="1"/>
        <v>0</v>
      </c>
      <c r="H87">
        <f ca="1"/>
        <v>0</v>
      </c>
      <c r="I87">
        <f ca="1"/>
        <v>0</v>
      </c>
      <c r="J87">
        <f ca="1"/>
        <v>0</v>
      </c>
      <c r="K87">
        <f ca="1"/>
        <v>0</v>
      </c>
      <c r="L87">
        <f ca="1"/>
        <v>0</v>
      </c>
      <c r="M87">
        <f ca="1"/>
        <v>0</v>
      </c>
      <c r="N87">
        <f ca="1"/>
        <v>0</v>
      </c>
      <c r="O87">
        <f ca="1"/>
        <v>0</v>
      </c>
      <c r="P87">
        <f ca="1"/>
        <v>0</v>
      </c>
      <c r="Q87">
        <f ca="1"/>
        <v>0</v>
      </c>
      <c r="R87">
        <f ca="1"/>
        <v>0</v>
      </c>
      <c r="S87">
        <f ca="1"/>
        <v>0</v>
      </c>
      <c r="T87">
        <f ca="1"/>
        <v>0</v>
      </c>
      <c r="U87">
        <f ca="1"/>
        <v>0</v>
      </c>
      <c r="V87">
        <f ca="1"/>
        <v>0</v>
      </c>
      <c r="W87">
        <f ca="1"/>
        <v>0</v>
      </c>
      <c r="X87">
        <f ca="1"/>
        <v>0</v>
      </c>
      <c r="Y87">
        <f ca="1"/>
        <v>0</v>
      </c>
      <c r="Z87">
        <f ca="1"/>
        <v>0</v>
      </c>
      <c r="AA87">
        <f ca="1"/>
        <v>0</v>
      </c>
      <c r="AB87">
        <f ca="1"/>
        <v>0</v>
      </c>
      <c r="AC87">
        <f ca="1"/>
        <v>0</v>
      </c>
      <c r="AD87">
        <f ca="1"/>
        <v>0</v>
      </c>
      <c r="AE87">
        <f ca="1"/>
        <v>0</v>
      </c>
      <c r="AF87">
        <f ca="1"/>
        <v>0</v>
      </c>
      <c r="AG87">
        <f ca="1"/>
        <v>0</v>
      </c>
      <c r="AH87">
        <f ca="1"/>
        <v>0</v>
      </c>
      <c r="AI87">
        <f ca="1"/>
        <v>0</v>
      </c>
      <c r="AJ87">
        <f ca="1"/>
        <v>0</v>
      </c>
      <c r="AK87">
        <f ca="1"/>
        <v>0</v>
      </c>
      <c r="AL87">
        <f ca="1"/>
        <v>0</v>
      </c>
      <c r="AM87">
        <f ca="1"/>
        <v>0</v>
      </c>
      <c r="AN87">
        <f ca="1"/>
        <v>0</v>
      </c>
      <c r="AO87">
        <f ca="1"/>
        <v>0</v>
      </c>
      <c r="AP87">
        <f ca="1"/>
        <v>0</v>
      </c>
      <c r="AQ87">
        <f ca="1"/>
        <v>0</v>
      </c>
      <c r="AR87">
        <f ca="1"/>
        <v>0</v>
      </c>
      <c r="AS87">
        <f ca="1"/>
        <v>0</v>
      </c>
      <c r="AT87">
        <f ca="1"/>
        <v>0</v>
      </c>
      <c r="AU87">
        <f ca="1"/>
        <v>0</v>
      </c>
      <c r="AV87">
        <f ca="1"/>
        <v>0</v>
      </c>
      <c r="AW87">
        <f ca="1"/>
        <v>0</v>
      </c>
      <c r="AX87">
        <f ca="1"/>
        <v>0</v>
      </c>
      <c r="AY87">
        <f ca="1"/>
        <v>0</v>
      </c>
      <c r="AZ87">
        <f ca="1"/>
        <v>0</v>
      </c>
      <c r="BA87">
        <f ca="1"/>
        <v>0</v>
      </c>
      <c r="BB87">
        <f ca="1"/>
        <v>0</v>
      </c>
      <c r="BC87">
        <f ca="1"/>
        <v>0</v>
      </c>
      <c r="BD87">
        <f ca="1"/>
        <v>0</v>
      </c>
      <c r="BE87">
        <f ca="1"/>
        <v>0</v>
      </c>
      <c r="BF87">
        <f ca="1"/>
        <v>0</v>
      </c>
      <c r="BG87">
        <f ca="1"/>
        <v>0</v>
      </c>
      <c r="BH87">
        <f ca="1"/>
        <v>0</v>
      </c>
      <c r="BI87">
        <f ca="1"/>
        <v>0</v>
      </c>
      <c r="BJ87">
        <f ca="1"/>
        <v>0</v>
      </c>
      <c r="BK87">
        <f ca="1"/>
        <v>0</v>
      </c>
      <c r="BL87">
        <f ca="1"/>
        <v>0</v>
      </c>
      <c r="BM87">
        <f ca="1"/>
        <v>0</v>
      </c>
      <c r="BN87">
        <f ca="1"/>
        <v>0</v>
      </c>
      <c r="BO87">
        <f ca="1"/>
        <v>0</v>
      </c>
      <c r="BP87">
        <f ca="1"/>
        <v>0</v>
      </c>
      <c r="BQ87">
        <f ca="1"/>
        <v>0</v>
      </c>
      <c r="BR87">
        <f ca="1"/>
        <v>0</v>
      </c>
      <c r="BS87">
        <f ca="1"/>
        <v>0</v>
      </c>
      <c r="BT87">
        <f ca="1"/>
        <v>0</v>
      </c>
      <c r="BU87">
        <f ca="1"/>
        <v>0</v>
      </c>
      <c r="BV87">
        <f ca="1"/>
        <v>0</v>
      </c>
      <c r="BW87">
        <f ca="1"/>
        <v>0</v>
      </c>
      <c r="BX87">
        <f ca="1"/>
        <v>0</v>
      </c>
      <c r="BY87">
        <f ca="1"/>
        <v>0</v>
      </c>
      <c r="BZ87">
        <f ca="1"/>
        <v>0</v>
      </c>
      <c r="CA87">
        <f ca="1"/>
        <v>0</v>
      </c>
      <c r="CB87">
        <f ca="1"/>
        <v>0</v>
      </c>
      <c r="CC87">
        <f ca="1"/>
        <v>0</v>
      </c>
      <c r="CD87">
        <f ca="1"/>
        <v>0</v>
      </c>
      <c r="CE87">
        <f ca="1"/>
        <v>0</v>
      </c>
      <c r="CF87">
        <f ca="1"/>
        <v>0</v>
      </c>
      <c r="CG87">
        <f ca="1"/>
        <v>0</v>
      </c>
      <c r="CH87">
        <f ca="1"/>
        <v>0</v>
      </c>
      <c r="CI87">
        <f ca="1"/>
        <v>0</v>
      </c>
      <c r="CJ87">
        <f ca="1"/>
        <v>0</v>
      </c>
      <c r="CK87">
        <f ca="1"/>
        <v>0</v>
      </c>
      <c r="CL87">
        <f ca="1"/>
        <v>0</v>
      </c>
      <c r="CM87">
        <f ca="1"/>
        <v>0</v>
      </c>
      <c r="CN87">
        <f ca="1"/>
        <v>0</v>
      </c>
      <c r="CO87">
        <f ca="1"/>
        <v>0</v>
      </c>
      <c r="CP87">
        <f ca="1"/>
        <v>0</v>
      </c>
      <c r="CQ87">
        <f ca="1"/>
        <v>0</v>
      </c>
    </row>
    <row r="88" spans="3:95" x14ac:dyDescent="0.25">
      <c r="C88" cm="1">
        <f t="array" aca="1" ref="C88:CQ88" ca="1">IFERROR(TRANSPOSE(INDEX(_xlfn._xlws.FILTER(INDIRECT("SubcategoriesTable[Subcategory name]"),INDIRECT("SubcategoriesTable[Category name]")=$B88),,)),"No subcategories")</f>
        <v>0</v>
      </c>
      <c r="D88">
        <f ca="1"/>
        <v>0</v>
      </c>
      <c r="E88">
        <f ca="1"/>
        <v>0</v>
      </c>
      <c r="F88">
        <f ca="1"/>
        <v>0</v>
      </c>
      <c r="G88">
        <f ca="1"/>
        <v>0</v>
      </c>
      <c r="H88">
        <f ca="1"/>
        <v>0</v>
      </c>
      <c r="I88">
        <f ca="1"/>
        <v>0</v>
      </c>
      <c r="J88">
        <f ca="1"/>
        <v>0</v>
      </c>
      <c r="K88">
        <f ca="1"/>
        <v>0</v>
      </c>
      <c r="L88">
        <f ca="1"/>
        <v>0</v>
      </c>
      <c r="M88">
        <f ca="1"/>
        <v>0</v>
      </c>
      <c r="N88">
        <f ca="1"/>
        <v>0</v>
      </c>
      <c r="O88">
        <f ca="1"/>
        <v>0</v>
      </c>
      <c r="P88">
        <f ca="1"/>
        <v>0</v>
      </c>
      <c r="Q88">
        <f ca="1"/>
        <v>0</v>
      </c>
      <c r="R88">
        <f ca="1"/>
        <v>0</v>
      </c>
      <c r="S88">
        <f ca="1"/>
        <v>0</v>
      </c>
      <c r="T88">
        <f ca="1"/>
        <v>0</v>
      </c>
      <c r="U88">
        <f ca="1"/>
        <v>0</v>
      </c>
      <c r="V88">
        <f ca="1"/>
        <v>0</v>
      </c>
      <c r="W88">
        <f ca="1"/>
        <v>0</v>
      </c>
      <c r="X88">
        <f ca="1"/>
        <v>0</v>
      </c>
      <c r="Y88">
        <f ca="1"/>
        <v>0</v>
      </c>
      <c r="Z88">
        <f ca="1"/>
        <v>0</v>
      </c>
      <c r="AA88">
        <f ca="1"/>
        <v>0</v>
      </c>
      <c r="AB88">
        <f ca="1"/>
        <v>0</v>
      </c>
      <c r="AC88">
        <f ca="1"/>
        <v>0</v>
      </c>
      <c r="AD88">
        <f ca="1"/>
        <v>0</v>
      </c>
      <c r="AE88">
        <f ca="1"/>
        <v>0</v>
      </c>
      <c r="AF88">
        <f ca="1"/>
        <v>0</v>
      </c>
      <c r="AG88">
        <f ca="1"/>
        <v>0</v>
      </c>
      <c r="AH88">
        <f ca="1"/>
        <v>0</v>
      </c>
      <c r="AI88">
        <f ca="1"/>
        <v>0</v>
      </c>
      <c r="AJ88">
        <f ca="1"/>
        <v>0</v>
      </c>
      <c r="AK88">
        <f ca="1"/>
        <v>0</v>
      </c>
      <c r="AL88">
        <f ca="1"/>
        <v>0</v>
      </c>
      <c r="AM88">
        <f ca="1"/>
        <v>0</v>
      </c>
      <c r="AN88">
        <f ca="1"/>
        <v>0</v>
      </c>
      <c r="AO88">
        <f ca="1"/>
        <v>0</v>
      </c>
      <c r="AP88">
        <f ca="1"/>
        <v>0</v>
      </c>
      <c r="AQ88">
        <f ca="1"/>
        <v>0</v>
      </c>
      <c r="AR88">
        <f ca="1"/>
        <v>0</v>
      </c>
      <c r="AS88">
        <f ca="1"/>
        <v>0</v>
      </c>
      <c r="AT88">
        <f ca="1"/>
        <v>0</v>
      </c>
      <c r="AU88">
        <f ca="1"/>
        <v>0</v>
      </c>
      <c r="AV88">
        <f ca="1"/>
        <v>0</v>
      </c>
      <c r="AW88">
        <f ca="1"/>
        <v>0</v>
      </c>
      <c r="AX88">
        <f ca="1"/>
        <v>0</v>
      </c>
      <c r="AY88">
        <f ca="1"/>
        <v>0</v>
      </c>
      <c r="AZ88">
        <f ca="1"/>
        <v>0</v>
      </c>
      <c r="BA88">
        <f ca="1"/>
        <v>0</v>
      </c>
      <c r="BB88">
        <f ca="1"/>
        <v>0</v>
      </c>
      <c r="BC88">
        <f ca="1"/>
        <v>0</v>
      </c>
      <c r="BD88">
        <f ca="1"/>
        <v>0</v>
      </c>
      <c r="BE88">
        <f ca="1"/>
        <v>0</v>
      </c>
      <c r="BF88">
        <f ca="1"/>
        <v>0</v>
      </c>
      <c r="BG88">
        <f ca="1"/>
        <v>0</v>
      </c>
      <c r="BH88">
        <f ca="1"/>
        <v>0</v>
      </c>
      <c r="BI88">
        <f ca="1"/>
        <v>0</v>
      </c>
      <c r="BJ88">
        <f ca="1"/>
        <v>0</v>
      </c>
      <c r="BK88">
        <f ca="1"/>
        <v>0</v>
      </c>
      <c r="BL88">
        <f ca="1"/>
        <v>0</v>
      </c>
      <c r="BM88">
        <f ca="1"/>
        <v>0</v>
      </c>
      <c r="BN88">
        <f ca="1"/>
        <v>0</v>
      </c>
      <c r="BO88">
        <f ca="1"/>
        <v>0</v>
      </c>
      <c r="BP88">
        <f ca="1"/>
        <v>0</v>
      </c>
      <c r="BQ88">
        <f ca="1"/>
        <v>0</v>
      </c>
      <c r="BR88">
        <f ca="1"/>
        <v>0</v>
      </c>
      <c r="BS88">
        <f ca="1"/>
        <v>0</v>
      </c>
      <c r="BT88">
        <f ca="1"/>
        <v>0</v>
      </c>
      <c r="BU88">
        <f ca="1"/>
        <v>0</v>
      </c>
      <c r="BV88">
        <f ca="1"/>
        <v>0</v>
      </c>
      <c r="BW88">
        <f ca="1"/>
        <v>0</v>
      </c>
      <c r="BX88">
        <f ca="1"/>
        <v>0</v>
      </c>
      <c r="BY88">
        <f ca="1"/>
        <v>0</v>
      </c>
      <c r="BZ88">
        <f ca="1"/>
        <v>0</v>
      </c>
      <c r="CA88">
        <f ca="1"/>
        <v>0</v>
      </c>
      <c r="CB88">
        <f ca="1"/>
        <v>0</v>
      </c>
      <c r="CC88">
        <f ca="1"/>
        <v>0</v>
      </c>
      <c r="CD88">
        <f ca="1"/>
        <v>0</v>
      </c>
      <c r="CE88">
        <f ca="1"/>
        <v>0</v>
      </c>
      <c r="CF88">
        <f ca="1"/>
        <v>0</v>
      </c>
      <c r="CG88">
        <f ca="1"/>
        <v>0</v>
      </c>
      <c r="CH88">
        <f ca="1"/>
        <v>0</v>
      </c>
      <c r="CI88">
        <f ca="1"/>
        <v>0</v>
      </c>
      <c r="CJ88">
        <f ca="1"/>
        <v>0</v>
      </c>
      <c r="CK88">
        <f ca="1"/>
        <v>0</v>
      </c>
      <c r="CL88">
        <f ca="1"/>
        <v>0</v>
      </c>
      <c r="CM88">
        <f ca="1"/>
        <v>0</v>
      </c>
      <c r="CN88">
        <f ca="1"/>
        <v>0</v>
      </c>
      <c r="CO88">
        <f ca="1"/>
        <v>0</v>
      </c>
      <c r="CP88">
        <f ca="1"/>
        <v>0</v>
      </c>
      <c r="CQ88">
        <f ca="1"/>
        <v>0</v>
      </c>
    </row>
    <row r="89" spans="3:95" x14ac:dyDescent="0.25">
      <c r="C89" cm="1">
        <f t="array" aca="1" ref="C89:CQ89" ca="1">IFERROR(TRANSPOSE(INDEX(_xlfn._xlws.FILTER(INDIRECT("SubcategoriesTable[Subcategory name]"),INDIRECT("SubcategoriesTable[Category name]")=$B89),,)),"No subcategories")</f>
        <v>0</v>
      </c>
      <c r="D89">
        <f ca="1"/>
        <v>0</v>
      </c>
      <c r="E89">
        <f ca="1"/>
        <v>0</v>
      </c>
      <c r="F89">
        <f ca="1"/>
        <v>0</v>
      </c>
      <c r="G89">
        <f ca="1"/>
        <v>0</v>
      </c>
      <c r="H89">
        <f ca="1"/>
        <v>0</v>
      </c>
      <c r="I89">
        <f ca="1"/>
        <v>0</v>
      </c>
      <c r="J89">
        <f ca="1"/>
        <v>0</v>
      </c>
      <c r="K89">
        <f ca="1"/>
        <v>0</v>
      </c>
      <c r="L89">
        <f ca="1"/>
        <v>0</v>
      </c>
      <c r="M89">
        <f ca="1"/>
        <v>0</v>
      </c>
      <c r="N89">
        <f ca="1"/>
        <v>0</v>
      </c>
      <c r="O89">
        <f ca="1"/>
        <v>0</v>
      </c>
      <c r="P89">
        <f ca="1"/>
        <v>0</v>
      </c>
      <c r="Q89">
        <f ca="1"/>
        <v>0</v>
      </c>
      <c r="R89">
        <f ca="1"/>
        <v>0</v>
      </c>
      <c r="S89">
        <f ca="1"/>
        <v>0</v>
      </c>
      <c r="T89">
        <f ca="1"/>
        <v>0</v>
      </c>
      <c r="U89">
        <f ca="1"/>
        <v>0</v>
      </c>
      <c r="V89">
        <f ca="1"/>
        <v>0</v>
      </c>
      <c r="W89">
        <f ca="1"/>
        <v>0</v>
      </c>
      <c r="X89">
        <f ca="1"/>
        <v>0</v>
      </c>
      <c r="Y89">
        <f ca="1"/>
        <v>0</v>
      </c>
      <c r="Z89">
        <f ca="1"/>
        <v>0</v>
      </c>
      <c r="AA89">
        <f ca="1"/>
        <v>0</v>
      </c>
      <c r="AB89">
        <f ca="1"/>
        <v>0</v>
      </c>
      <c r="AC89">
        <f ca="1"/>
        <v>0</v>
      </c>
      <c r="AD89">
        <f ca="1"/>
        <v>0</v>
      </c>
      <c r="AE89">
        <f ca="1"/>
        <v>0</v>
      </c>
      <c r="AF89">
        <f ca="1"/>
        <v>0</v>
      </c>
      <c r="AG89">
        <f ca="1"/>
        <v>0</v>
      </c>
      <c r="AH89">
        <f ca="1"/>
        <v>0</v>
      </c>
      <c r="AI89">
        <f ca="1"/>
        <v>0</v>
      </c>
      <c r="AJ89">
        <f ca="1"/>
        <v>0</v>
      </c>
      <c r="AK89">
        <f ca="1"/>
        <v>0</v>
      </c>
      <c r="AL89">
        <f ca="1"/>
        <v>0</v>
      </c>
      <c r="AM89">
        <f ca="1"/>
        <v>0</v>
      </c>
      <c r="AN89">
        <f ca="1"/>
        <v>0</v>
      </c>
      <c r="AO89">
        <f ca="1"/>
        <v>0</v>
      </c>
      <c r="AP89">
        <f ca="1"/>
        <v>0</v>
      </c>
      <c r="AQ89">
        <f ca="1"/>
        <v>0</v>
      </c>
      <c r="AR89">
        <f ca="1"/>
        <v>0</v>
      </c>
      <c r="AS89">
        <f ca="1"/>
        <v>0</v>
      </c>
      <c r="AT89">
        <f ca="1"/>
        <v>0</v>
      </c>
      <c r="AU89">
        <f ca="1"/>
        <v>0</v>
      </c>
      <c r="AV89">
        <f ca="1"/>
        <v>0</v>
      </c>
      <c r="AW89">
        <f ca="1"/>
        <v>0</v>
      </c>
      <c r="AX89">
        <f ca="1"/>
        <v>0</v>
      </c>
      <c r="AY89">
        <f ca="1"/>
        <v>0</v>
      </c>
      <c r="AZ89">
        <f ca="1"/>
        <v>0</v>
      </c>
      <c r="BA89">
        <f ca="1"/>
        <v>0</v>
      </c>
      <c r="BB89">
        <f ca="1"/>
        <v>0</v>
      </c>
      <c r="BC89">
        <f ca="1"/>
        <v>0</v>
      </c>
      <c r="BD89">
        <f ca="1"/>
        <v>0</v>
      </c>
      <c r="BE89">
        <f ca="1"/>
        <v>0</v>
      </c>
      <c r="BF89">
        <f ca="1"/>
        <v>0</v>
      </c>
      <c r="BG89">
        <f ca="1"/>
        <v>0</v>
      </c>
      <c r="BH89">
        <f ca="1"/>
        <v>0</v>
      </c>
      <c r="BI89">
        <f ca="1"/>
        <v>0</v>
      </c>
      <c r="BJ89">
        <f ca="1"/>
        <v>0</v>
      </c>
      <c r="BK89">
        <f ca="1"/>
        <v>0</v>
      </c>
      <c r="BL89">
        <f ca="1"/>
        <v>0</v>
      </c>
      <c r="BM89">
        <f ca="1"/>
        <v>0</v>
      </c>
      <c r="BN89">
        <f ca="1"/>
        <v>0</v>
      </c>
      <c r="BO89">
        <f ca="1"/>
        <v>0</v>
      </c>
      <c r="BP89">
        <f ca="1"/>
        <v>0</v>
      </c>
      <c r="BQ89">
        <f ca="1"/>
        <v>0</v>
      </c>
      <c r="BR89">
        <f ca="1"/>
        <v>0</v>
      </c>
      <c r="BS89">
        <f ca="1"/>
        <v>0</v>
      </c>
      <c r="BT89">
        <f ca="1"/>
        <v>0</v>
      </c>
      <c r="BU89">
        <f ca="1"/>
        <v>0</v>
      </c>
      <c r="BV89">
        <f ca="1"/>
        <v>0</v>
      </c>
      <c r="BW89">
        <f ca="1"/>
        <v>0</v>
      </c>
      <c r="BX89">
        <f ca="1"/>
        <v>0</v>
      </c>
      <c r="BY89">
        <f ca="1"/>
        <v>0</v>
      </c>
      <c r="BZ89">
        <f ca="1"/>
        <v>0</v>
      </c>
      <c r="CA89">
        <f ca="1"/>
        <v>0</v>
      </c>
      <c r="CB89">
        <f ca="1"/>
        <v>0</v>
      </c>
      <c r="CC89">
        <f ca="1"/>
        <v>0</v>
      </c>
      <c r="CD89">
        <f ca="1"/>
        <v>0</v>
      </c>
      <c r="CE89">
        <f ca="1"/>
        <v>0</v>
      </c>
      <c r="CF89">
        <f ca="1"/>
        <v>0</v>
      </c>
      <c r="CG89">
        <f ca="1"/>
        <v>0</v>
      </c>
      <c r="CH89">
        <f ca="1"/>
        <v>0</v>
      </c>
      <c r="CI89">
        <f ca="1"/>
        <v>0</v>
      </c>
      <c r="CJ89">
        <f ca="1"/>
        <v>0</v>
      </c>
      <c r="CK89">
        <f ca="1"/>
        <v>0</v>
      </c>
      <c r="CL89">
        <f ca="1"/>
        <v>0</v>
      </c>
      <c r="CM89">
        <f ca="1"/>
        <v>0</v>
      </c>
      <c r="CN89">
        <f ca="1"/>
        <v>0</v>
      </c>
      <c r="CO89">
        <f ca="1"/>
        <v>0</v>
      </c>
      <c r="CP89">
        <f ca="1"/>
        <v>0</v>
      </c>
      <c r="CQ89">
        <f ca="1"/>
        <v>0</v>
      </c>
    </row>
    <row r="90" spans="3:95" x14ac:dyDescent="0.25">
      <c r="C90" cm="1">
        <f t="array" aca="1" ref="C90:CQ90" ca="1">IFERROR(TRANSPOSE(INDEX(_xlfn._xlws.FILTER(INDIRECT("SubcategoriesTable[Subcategory name]"),INDIRECT("SubcategoriesTable[Category name]")=$B90),,)),"No subcategories")</f>
        <v>0</v>
      </c>
      <c r="D90">
        <f ca="1"/>
        <v>0</v>
      </c>
      <c r="E90">
        <f ca="1"/>
        <v>0</v>
      </c>
      <c r="F90">
        <f ca="1"/>
        <v>0</v>
      </c>
      <c r="G90">
        <f ca="1"/>
        <v>0</v>
      </c>
      <c r="H90">
        <f ca="1"/>
        <v>0</v>
      </c>
      <c r="I90">
        <f ca="1"/>
        <v>0</v>
      </c>
      <c r="J90">
        <f ca="1"/>
        <v>0</v>
      </c>
      <c r="K90">
        <f ca="1"/>
        <v>0</v>
      </c>
      <c r="L90">
        <f ca="1"/>
        <v>0</v>
      </c>
      <c r="M90">
        <f ca="1"/>
        <v>0</v>
      </c>
      <c r="N90">
        <f ca="1"/>
        <v>0</v>
      </c>
      <c r="O90">
        <f ca="1"/>
        <v>0</v>
      </c>
      <c r="P90">
        <f ca="1"/>
        <v>0</v>
      </c>
      <c r="Q90">
        <f ca="1"/>
        <v>0</v>
      </c>
      <c r="R90">
        <f ca="1"/>
        <v>0</v>
      </c>
      <c r="S90">
        <f ca="1"/>
        <v>0</v>
      </c>
      <c r="T90">
        <f ca="1"/>
        <v>0</v>
      </c>
      <c r="U90">
        <f ca="1"/>
        <v>0</v>
      </c>
      <c r="V90">
        <f ca="1"/>
        <v>0</v>
      </c>
      <c r="W90">
        <f ca="1"/>
        <v>0</v>
      </c>
      <c r="X90">
        <f ca="1"/>
        <v>0</v>
      </c>
      <c r="Y90">
        <f ca="1"/>
        <v>0</v>
      </c>
      <c r="Z90">
        <f ca="1"/>
        <v>0</v>
      </c>
      <c r="AA90">
        <f ca="1"/>
        <v>0</v>
      </c>
      <c r="AB90">
        <f ca="1"/>
        <v>0</v>
      </c>
      <c r="AC90">
        <f ca="1"/>
        <v>0</v>
      </c>
      <c r="AD90">
        <f ca="1"/>
        <v>0</v>
      </c>
      <c r="AE90">
        <f ca="1"/>
        <v>0</v>
      </c>
      <c r="AF90">
        <f ca="1"/>
        <v>0</v>
      </c>
      <c r="AG90">
        <f ca="1"/>
        <v>0</v>
      </c>
      <c r="AH90">
        <f ca="1"/>
        <v>0</v>
      </c>
      <c r="AI90">
        <f ca="1"/>
        <v>0</v>
      </c>
      <c r="AJ90">
        <f ca="1"/>
        <v>0</v>
      </c>
      <c r="AK90">
        <f ca="1"/>
        <v>0</v>
      </c>
      <c r="AL90">
        <f ca="1"/>
        <v>0</v>
      </c>
      <c r="AM90">
        <f ca="1"/>
        <v>0</v>
      </c>
      <c r="AN90">
        <f ca="1"/>
        <v>0</v>
      </c>
      <c r="AO90">
        <f ca="1"/>
        <v>0</v>
      </c>
      <c r="AP90">
        <f ca="1"/>
        <v>0</v>
      </c>
      <c r="AQ90">
        <f ca="1"/>
        <v>0</v>
      </c>
      <c r="AR90">
        <f ca="1"/>
        <v>0</v>
      </c>
      <c r="AS90">
        <f ca="1"/>
        <v>0</v>
      </c>
      <c r="AT90">
        <f ca="1"/>
        <v>0</v>
      </c>
      <c r="AU90">
        <f ca="1"/>
        <v>0</v>
      </c>
      <c r="AV90">
        <f ca="1"/>
        <v>0</v>
      </c>
      <c r="AW90">
        <f ca="1"/>
        <v>0</v>
      </c>
      <c r="AX90">
        <f ca="1"/>
        <v>0</v>
      </c>
      <c r="AY90">
        <f ca="1"/>
        <v>0</v>
      </c>
      <c r="AZ90">
        <f ca="1"/>
        <v>0</v>
      </c>
      <c r="BA90">
        <f ca="1"/>
        <v>0</v>
      </c>
      <c r="BB90">
        <f ca="1"/>
        <v>0</v>
      </c>
      <c r="BC90">
        <f ca="1"/>
        <v>0</v>
      </c>
      <c r="BD90">
        <f ca="1"/>
        <v>0</v>
      </c>
      <c r="BE90">
        <f ca="1"/>
        <v>0</v>
      </c>
      <c r="BF90">
        <f ca="1"/>
        <v>0</v>
      </c>
      <c r="BG90">
        <f ca="1"/>
        <v>0</v>
      </c>
      <c r="BH90">
        <f ca="1"/>
        <v>0</v>
      </c>
      <c r="BI90">
        <f ca="1"/>
        <v>0</v>
      </c>
      <c r="BJ90">
        <f ca="1"/>
        <v>0</v>
      </c>
      <c r="BK90">
        <f ca="1"/>
        <v>0</v>
      </c>
      <c r="BL90">
        <f ca="1"/>
        <v>0</v>
      </c>
      <c r="BM90">
        <f ca="1"/>
        <v>0</v>
      </c>
      <c r="BN90">
        <f ca="1"/>
        <v>0</v>
      </c>
      <c r="BO90">
        <f ca="1"/>
        <v>0</v>
      </c>
      <c r="BP90">
        <f ca="1"/>
        <v>0</v>
      </c>
      <c r="BQ90">
        <f ca="1"/>
        <v>0</v>
      </c>
      <c r="BR90">
        <f ca="1"/>
        <v>0</v>
      </c>
      <c r="BS90">
        <f ca="1"/>
        <v>0</v>
      </c>
      <c r="BT90">
        <f ca="1"/>
        <v>0</v>
      </c>
      <c r="BU90">
        <f ca="1"/>
        <v>0</v>
      </c>
      <c r="BV90">
        <f ca="1"/>
        <v>0</v>
      </c>
      <c r="BW90">
        <f ca="1"/>
        <v>0</v>
      </c>
      <c r="BX90">
        <f ca="1"/>
        <v>0</v>
      </c>
      <c r="BY90">
        <f ca="1"/>
        <v>0</v>
      </c>
      <c r="BZ90">
        <f ca="1"/>
        <v>0</v>
      </c>
      <c r="CA90">
        <f ca="1"/>
        <v>0</v>
      </c>
      <c r="CB90">
        <f ca="1"/>
        <v>0</v>
      </c>
      <c r="CC90">
        <f ca="1"/>
        <v>0</v>
      </c>
      <c r="CD90">
        <f ca="1"/>
        <v>0</v>
      </c>
      <c r="CE90">
        <f ca="1"/>
        <v>0</v>
      </c>
      <c r="CF90">
        <f ca="1"/>
        <v>0</v>
      </c>
      <c r="CG90">
        <f ca="1"/>
        <v>0</v>
      </c>
      <c r="CH90">
        <f ca="1"/>
        <v>0</v>
      </c>
      <c r="CI90">
        <f ca="1"/>
        <v>0</v>
      </c>
      <c r="CJ90">
        <f ca="1"/>
        <v>0</v>
      </c>
      <c r="CK90">
        <f ca="1"/>
        <v>0</v>
      </c>
      <c r="CL90">
        <f ca="1"/>
        <v>0</v>
      </c>
      <c r="CM90">
        <f ca="1"/>
        <v>0</v>
      </c>
      <c r="CN90">
        <f ca="1"/>
        <v>0</v>
      </c>
      <c r="CO90">
        <f ca="1"/>
        <v>0</v>
      </c>
      <c r="CP90">
        <f ca="1"/>
        <v>0</v>
      </c>
      <c r="CQ90">
        <f ca="1"/>
        <v>0</v>
      </c>
    </row>
    <row r="91" spans="3:95" x14ac:dyDescent="0.25">
      <c r="C91" cm="1">
        <f t="array" aca="1" ref="C91:CQ91" ca="1">IFERROR(TRANSPOSE(INDEX(_xlfn._xlws.FILTER(INDIRECT("SubcategoriesTable[Subcategory name]"),INDIRECT("SubcategoriesTable[Category name]")=$B91),,)),"No subcategories")</f>
        <v>0</v>
      </c>
      <c r="D91">
        <f ca="1"/>
        <v>0</v>
      </c>
      <c r="E91">
        <f ca="1"/>
        <v>0</v>
      </c>
      <c r="F91">
        <f ca="1"/>
        <v>0</v>
      </c>
      <c r="G91">
        <f ca="1"/>
        <v>0</v>
      </c>
      <c r="H91">
        <f ca="1"/>
        <v>0</v>
      </c>
      <c r="I91">
        <f ca="1"/>
        <v>0</v>
      </c>
      <c r="J91">
        <f ca="1"/>
        <v>0</v>
      </c>
      <c r="K91">
        <f ca="1"/>
        <v>0</v>
      </c>
      <c r="L91">
        <f ca="1"/>
        <v>0</v>
      </c>
      <c r="M91">
        <f ca="1"/>
        <v>0</v>
      </c>
      <c r="N91">
        <f ca="1"/>
        <v>0</v>
      </c>
      <c r="O91">
        <f ca="1"/>
        <v>0</v>
      </c>
      <c r="P91">
        <f ca="1"/>
        <v>0</v>
      </c>
      <c r="Q91">
        <f ca="1"/>
        <v>0</v>
      </c>
      <c r="R91">
        <f ca="1"/>
        <v>0</v>
      </c>
      <c r="S91">
        <f ca="1"/>
        <v>0</v>
      </c>
      <c r="T91">
        <f ca="1"/>
        <v>0</v>
      </c>
      <c r="U91">
        <f ca="1"/>
        <v>0</v>
      </c>
      <c r="V91">
        <f ca="1"/>
        <v>0</v>
      </c>
      <c r="W91">
        <f ca="1"/>
        <v>0</v>
      </c>
      <c r="X91">
        <f ca="1"/>
        <v>0</v>
      </c>
      <c r="Y91">
        <f ca="1"/>
        <v>0</v>
      </c>
      <c r="Z91">
        <f ca="1"/>
        <v>0</v>
      </c>
      <c r="AA91">
        <f ca="1"/>
        <v>0</v>
      </c>
      <c r="AB91">
        <f ca="1"/>
        <v>0</v>
      </c>
      <c r="AC91">
        <f ca="1"/>
        <v>0</v>
      </c>
      <c r="AD91">
        <f ca="1"/>
        <v>0</v>
      </c>
      <c r="AE91">
        <f ca="1"/>
        <v>0</v>
      </c>
      <c r="AF91">
        <f ca="1"/>
        <v>0</v>
      </c>
      <c r="AG91">
        <f ca="1"/>
        <v>0</v>
      </c>
      <c r="AH91">
        <f ca="1"/>
        <v>0</v>
      </c>
      <c r="AI91">
        <f ca="1"/>
        <v>0</v>
      </c>
      <c r="AJ91">
        <f ca="1"/>
        <v>0</v>
      </c>
      <c r="AK91">
        <f ca="1"/>
        <v>0</v>
      </c>
      <c r="AL91">
        <f ca="1"/>
        <v>0</v>
      </c>
      <c r="AM91">
        <f ca="1"/>
        <v>0</v>
      </c>
      <c r="AN91">
        <f ca="1"/>
        <v>0</v>
      </c>
      <c r="AO91">
        <f ca="1"/>
        <v>0</v>
      </c>
      <c r="AP91">
        <f ca="1"/>
        <v>0</v>
      </c>
      <c r="AQ91">
        <f ca="1"/>
        <v>0</v>
      </c>
      <c r="AR91">
        <f ca="1"/>
        <v>0</v>
      </c>
      <c r="AS91">
        <f ca="1"/>
        <v>0</v>
      </c>
      <c r="AT91">
        <f ca="1"/>
        <v>0</v>
      </c>
      <c r="AU91">
        <f ca="1"/>
        <v>0</v>
      </c>
      <c r="AV91">
        <f ca="1"/>
        <v>0</v>
      </c>
      <c r="AW91">
        <f ca="1"/>
        <v>0</v>
      </c>
      <c r="AX91">
        <f ca="1"/>
        <v>0</v>
      </c>
      <c r="AY91">
        <f ca="1"/>
        <v>0</v>
      </c>
      <c r="AZ91">
        <f ca="1"/>
        <v>0</v>
      </c>
      <c r="BA91">
        <f ca="1"/>
        <v>0</v>
      </c>
      <c r="BB91">
        <f ca="1"/>
        <v>0</v>
      </c>
      <c r="BC91">
        <f ca="1"/>
        <v>0</v>
      </c>
      <c r="BD91">
        <f ca="1"/>
        <v>0</v>
      </c>
      <c r="BE91">
        <f ca="1"/>
        <v>0</v>
      </c>
      <c r="BF91">
        <f ca="1"/>
        <v>0</v>
      </c>
      <c r="BG91">
        <f ca="1"/>
        <v>0</v>
      </c>
      <c r="BH91">
        <f ca="1"/>
        <v>0</v>
      </c>
      <c r="BI91">
        <f ca="1"/>
        <v>0</v>
      </c>
      <c r="BJ91">
        <f ca="1"/>
        <v>0</v>
      </c>
      <c r="BK91">
        <f ca="1"/>
        <v>0</v>
      </c>
      <c r="BL91">
        <f ca="1"/>
        <v>0</v>
      </c>
      <c r="BM91">
        <f ca="1"/>
        <v>0</v>
      </c>
      <c r="BN91">
        <f ca="1"/>
        <v>0</v>
      </c>
      <c r="BO91">
        <f ca="1"/>
        <v>0</v>
      </c>
      <c r="BP91">
        <f ca="1"/>
        <v>0</v>
      </c>
      <c r="BQ91">
        <f ca="1"/>
        <v>0</v>
      </c>
      <c r="BR91">
        <f ca="1"/>
        <v>0</v>
      </c>
      <c r="BS91">
        <f ca="1"/>
        <v>0</v>
      </c>
      <c r="BT91">
        <f ca="1"/>
        <v>0</v>
      </c>
      <c r="BU91">
        <f ca="1"/>
        <v>0</v>
      </c>
      <c r="BV91">
        <f ca="1"/>
        <v>0</v>
      </c>
      <c r="BW91">
        <f ca="1"/>
        <v>0</v>
      </c>
      <c r="BX91">
        <f ca="1"/>
        <v>0</v>
      </c>
      <c r="BY91">
        <f ca="1"/>
        <v>0</v>
      </c>
      <c r="BZ91">
        <f ca="1"/>
        <v>0</v>
      </c>
      <c r="CA91">
        <f ca="1"/>
        <v>0</v>
      </c>
      <c r="CB91">
        <f ca="1"/>
        <v>0</v>
      </c>
      <c r="CC91">
        <f ca="1"/>
        <v>0</v>
      </c>
      <c r="CD91">
        <f ca="1"/>
        <v>0</v>
      </c>
      <c r="CE91">
        <f ca="1"/>
        <v>0</v>
      </c>
      <c r="CF91">
        <f ca="1"/>
        <v>0</v>
      </c>
      <c r="CG91">
        <f ca="1"/>
        <v>0</v>
      </c>
      <c r="CH91">
        <f ca="1"/>
        <v>0</v>
      </c>
      <c r="CI91">
        <f ca="1"/>
        <v>0</v>
      </c>
      <c r="CJ91">
        <f ca="1"/>
        <v>0</v>
      </c>
      <c r="CK91">
        <f ca="1"/>
        <v>0</v>
      </c>
      <c r="CL91">
        <f ca="1"/>
        <v>0</v>
      </c>
      <c r="CM91">
        <f ca="1"/>
        <v>0</v>
      </c>
      <c r="CN91">
        <f ca="1"/>
        <v>0</v>
      </c>
      <c r="CO91">
        <f ca="1"/>
        <v>0</v>
      </c>
      <c r="CP91">
        <f ca="1"/>
        <v>0</v>
      </c>
      <c r="CQ91">
        <f ca="1"/>
        <v>0</v>
      </c>
    </row>
    <row r="92" spans="3:95" x14ac:dyDescent="0.25">
      <c r="C92" cm="1">
        <f t="array" aca="1" ref="C92:CQ92" ca="1">IFERROR(TRANSPOSE(INDEX(_xlfn._xlws.FILTER(INDIRECT("SubcategoriesTable[Subcategory name]"),INDIRECT("SubcategoriesTable[Category name]")=$B92),,)),"No subcategories")</f>
        <v>0</v>
      </c>
      <c r="D92">
        <f ca="1"/>
        <v>0</v>
      </c>
      <c r="E92">
        <f ca="1"/>
        <v>0</v>
      </c>
      <c r="F92">
        <f ca="1"/>
        <v>0</v>
      </c>
      <c r="G92">
        <f ca="1"/>
        <v>0</v>
      </c>
      <c r="H92">
        <f ca="1"/>
        <v>0</v>
      </c>
      <c r="I92">
        <f ca="1"/>
        <v>0</v>
      </c>
      <c r="J92">
        <f ca="1"/>
        <v>0</v>
      </c>
      <c r="K92">
        <f ca="1"/>
        <v>0</v>
      </c>
      <c r="L92">
        <f ca="1"/>
        <v>0</v>
      </c>
      <c r="M92">
        <f ca="1"/>
        <v>0</v>
      </c>
      <c r="N92">
        <f ca="1"/>
        <v>0</v>
      </c>
      <c r="O92">
        <f ca="1"/>
        <v>0</v>
      </c>
      <c r="P92">
        <f ca="1"/>
        <v>0</v>
      </c>
      <c r="Q92">
        <f ca="1"/>
        <v>0</v>
      </c>
      <c r="R92">
        <f ca="1"/>
        <v>0</v>
      </c>
      <c r="S92">
        <f ca="1"/>
        <v>0</v>
      </c>
      <c r="T92">
        <f ca="1"/>
        <v>0</v>
      </c>
      <c r="U92">
        <f ca="1"/>
        <v>0</v>
      </c>
      <c r="V92">
        <f ca="1"/>
        <v>0</v>
      </c>
      <c r="W92">
        <f ca="1"/>
        <v>0</v>
      </c>
      <c r="X92">
        <f ca="1"/>
        <v>0</v>
      </c>
      <c r="Y92">
        <f ca="1"/>
        <v>0</v>
      </c>
      <c r="Z92">
        <f ca="1"/>
        <v>0</v>
      </c>
      <c r="AA92">
        <f ca="1"/>
        <v>0</v>
      </c>
      <c r="AB92">
        <f ca="1"/>
        <v>0</v>
      </c>
      <c r="AC92">
        <f ca="1"/>
        <v>0</v>
      </c>
      <c r="AD92">
        <f ca="1"/>
        <v>0</v>
      </c>
      <c r="AE92">
        <f ca="1"/>
        <v>0</v>
      </c>
      <c r="AF92">
        <f ca="1"/>
        <v>0</v>
      </c>
      <c r="AG92">
        <f ca="1"/>
        <v>0</v>
      </c>
      <c r="AH92">
        <f ca="1"/>
        <v>0</v>
      </c>
      <c r="AI92">
        <f ca="1"/>
        <v>0</v>
      </c>
      <c r="AJ92">
        <f ca="1"/>
        <v>0</v>
      </c>
      <c r="AK92">
        <f ca="1"/>
        <v>0</v>
      </c>
      <c r="AL92">
        <f ca="1"/>
        <v>0</v>
      </c>
      <c r="AM92">
        <f ca="1"/>
        <v>0</v>
      </c>
      <c r="AN92">
        <f ca="1"/>
        <v>0</v>
      </c>
      <c r="AO92">
        <f ca="1"/>
        <v>0</v>
      </c>
      <c r="AP92">
        <f ca="1"/>
        <v>0</v>
      </c>
      <c r="AQ92">
        <f ca="1"/>
        <v>0</v>
      </c>
      <c r="AR92">
        <f ca="1"/>
        <v>0</v>
      </c>
      <c r="AS92">
        <f ca="1"/>
        <v>0</v>
      </c>
      <c r="AT92">
        <f ca="1"/>
        <v>0</v>
      </c>
      <c r="AU92">
        <f ca="1"/>
        <v>0</v>
      </c>
      <c r="AV92">
        <f ca="1"/>
        <v>0</v>
      </c>
      <c r="AW92">
        <f ca="1"/>
        <v>0</v>
      </c>
      <c r="AX92">
        <f ca="1"/>
        <v>0</v>
      </c>
      <c r="AY92">
        <f ca="1"/>
        <v>0</v>
      </c>
      <c r="AZ92">
        <f ca="1"/>
        <v>0</v>
      </c>
      <c r="BA92">
        <f ca="1"/>
        <v>0</v>
      </c>
      <c r="BB92">
        <f ca="1"/>
        <v>0</v>
      </c>
      <c r="BC92">
        <f ca="1"/>
        <v>0</v>
      </c>
      <c r="BD92">
        <f ca="1"/>
        <v>0</v>
      </c>
      <c r="BE92">
        <f ca="1"/>
        <v>0</v>
      </c>
      <c r="BF92">
        <f ca="1"/>
        <v>0</v>
      </c>
      <c r="BG92">
        <f ca="1"/>
        <v>0</v>
      </c>
      <c r="BH92">
        <f ca="1"/>
        <v>0</v>
      </c>
      <c r="BI92">
        <f ca="1"/>
        <v>0</v>
      </c>
      <c r="BJ92">
        <f ca="1"/>
        <v>0</v>
      </c>
      <c r="BK92">
        <f ca="1"/>
        <v>0</v>
      </c>
      <c r="BL92">
        <f ca="1"/>
        <v>0</v>
      </c>
      <c r="BM92">
        <f ca="1"/>
        <v>0</v>
      </c>
      <c r="BN92">
        <f ca="1"/>
        <v>0</v>
      </c>
      <c r="BO92">
        <f ca="1"/>
        <v>0</v>
      </c>
      <c r="BP92">
        <f ca="1"/>
        <v>0</v>
      </c>
      <c r="BQ92">
        <f ca="1"/>
        <v>0</v>
      </c>
      <c r="BR92">
        <f ca="1"/>
        <v>0</v>
      </c>
      <c r="BS92">
        <f ca="1"/>
        <v>0</v>
      </c>
      <c r="BT92">
        <f ca="1"/>
        <v>0</v>
      </c>
      <c r="BU92">
        <f ca="1"/>
        <v>0</v>
      </c>
      <c r="BV92">
        <f ca="1"/>
        <v>0</v>
      </c>
      <c r="BW92">
        <f ca="1"/>
        <v>0</v>
      </c>
      <c r="BX92">
        <f ca="1"/>
        <v>0</v>
      </c>
      <c r="BY92">
        <f ca="1"/>
        <v>0</v>
      </c>
      <c r="BZ92">
        <f ca="1"/>
        <v>0</v>
      </c>
      <c r="CA92">
        <f ca="1"/>
        <v>0</v>
      </c>
      <c r="CB92">
        <f ca="1"/>
        <v>0</v>
      </c>
      <c r="CC92">
        <f ca="1"/>
        <v>0</v>
      </c>
      <c r="CD92">
        <f ca="1"/>
        <v>0</v>
      </c>
      <c r="CE92">
        <f ca="1"/>
        <v>0</v>
      </c>
      <c r="CF92">
        <f ca="1"/>
        <v>0</v>
      </c>
      <c r="CG92">
        <f ca="1"/>
        <v>0</v>
      </c>
      <c r="CH92">
        <f ca="1"/>
        <v>0</v>
      </c>
      <c r="CI92">
        <f ca="1"/>
        <v>0</v>
      </c>
      <c r="CJ92">
        <f ca="1"/>
        <v>0</v>
      </c>
      <c r="CK92">
        <f ca="1"/>
        <v>0</v>
      </c>
      <c r="CL92">
        <f ca="1"/>
        <v>0</v>
      </c>
      <c r="CM92">
        <f ca="1"/>
        <v>0</v>
      </c>
      <c r="CN92">
        <f ca="1"/>
        <v>0</v>
      </c>
      <c r="CO92">
        <f ca="1"/>
        <v>0</v>
      </c>
      <c r="CP92">
        <f ca="1"/>
        <v>0</v>
      </c>
      <c r="CQ92">
        <f ca="1"/>
        <v>0</v>
      </c>
    </row>
    <row r="93" spans="3:95" x14ac:dyDescent="0.25">
      <c r="C93" cm="1">
        <f t="array" aca="1" ref="C93:CQ93" ca="1">IFERROR(TRANSPOSE(INDEX(_xlfn._xlws.FILTER(INDIRECT("SubcategoriesTable[Subcategory name]"),INDIRECT("SubcategoriesTable[Category name]")=$B93),,)),"No subcategories")</f>
        <v>0</v>
      </c>
      <c r="D93">
        <f ca="1"/>
        <v>0</v>
      </c>
      <c r="E93">
        <f ca="1"/>
        <v>0</v>
      </c>
      <c r="F93">
        <f ca="1"/>
        <v>0</v>
      </c>
      <c r="G93">
        <f ca="1"/>
        <v>0</v>
      </c>
      <c r="H93">
        <f ca="1"/>
        <v>0</v>
      </c>
      <c r="I93">
        <f ca="1"/>
        <v>0</v>
      </c>
      <c r="J93">
        <f ca="1"/>
        <v>0</v>
      </c>
      <c r="K93">
        <f ca="1"/>
        <v>0</v>
      </c>
      <c r="L93">
        <f ca="1"/>
        <v>0</v>
      </c>
      <c r="M93">
        <f ca="1"/>
        <v>0</v>
      </c>
      <c r="N93">
        <f ca="1"/>
        <v>0</v>
      </c>
      <c r="O93">
        <f ca="1"/>
        <v>0</v>
      </c>
      <c r="P93">
        <f ca="1"/>
        <v>0</v>
      </c>
      <c r="Q93">
        <f ca="1"/>
        <v>0</v>
      </c>
      <c r="R93">
        <f ca="1"/>
        <v>0</v>
      </c>
      <c r="S93">
        <f ca="1"/>
        <v>0</v>
      </c>
      <c r="T93">
        <f ca="1"/>
        <v>0</v>
      </c>
      <c r="U93">
        <f ca="1"/>
        <v>0</v>
      </c>
      <c r="V93">
        <f ca="1"/>
        <v>0</v>
      </c>
      <c r="W93">
        <f ca="1"/>
        <v>0</v>
      </c>
      <c r="X93">
        <f ca="1"/>
        <v>0</v>
      </c>
      <c r="Y93">
        <f ca="1"/>
        <v>0</v>
      </c>
      <c r="Z93">
        <f ca="1"/>
        <v>0</v>
      </c>
      <c r="AA93">
        <f ca="1"/>
        <v>0</v>
      </c>
      <c r="AB93">
        <f ca="1"/>
        <v>0</v>
      </c>
      <c r="AC93">
        <f ca="1"/>
        <v>0</v>
      </c>
      <c r="AD93">
        <f ca="1"/>
        <v>0</v>
      </c>
      <c r="AE93">
        <f ca="1"/>
        <v>0</v>
      </c>
      <c r="AF93">
        <f ca="1"/>
        <v>0</v>
      </c>
      <c r="AG93">
        <f ca="1"/>
        <v>0</v>
      </c>
      <c r="AH93">
        <f ca="1"/>
        <v>0</v>
      </c>
      <c r="AI93">
        <f ca="1"/>
        <v>0</v>
      </c>
      <c r="AJ93">
        <f ca="1"/>
        <v>0</v>
      </c>
      <c r="AK93">
        <f ca="1"/>
        <v>0</v>
      </c>
      <c r="AL93">
        <f ca="1"/>
        <v>0</v>
      </c>
      <c r="AM93">
        <f ca="1"/>
        <v>0</v>
      </c>
      <c r="AN93">
        <f ca="1"/>
        <v>0</v>
      </c>
      <c r="AO93">
        <f ca="1"/>
        <v>0</v>
      </c>
      <c r="AP93">
        <f ca="1"/>
        <v>0</v>
      </c>
      <c r="AQ93">
        <f ca="1"/>
        <v>0</v>
      </c>
      <c r="AR93">
        <f ca="1"/>
        <v>0</v>
      </c>
      <c r="AS93">
        <f ca="1"/>
        <v>0</v>
      </c>
      <c r="AT93">
        <f ca="1"/>
        <v>0</v>
      </c>
      <c r="AU93">
        <f ca="1"/>
        <v>0</v>
      </c>
      <c r="AV93">
        <f ca="1"/>
        <v>0</v>
      </c>
      <c r="AW93">
        <f ca="1"/>
        <v>0</v>
      </c>
      <c r="AX93">
        <f ca="1"/>
        <v>0</v>
      </c>
      <c r="AY93">
        <f ca="1"/>
        <v>0</v>
      </c>
      <c r="AZ93">
        <f ca="1"/>
        <v>0</v>
      </c>
      <c r="BA93">
        <f ca="1"/>
        <v>0</v>
      </c>
      <c r="BB93">
        <f ca="1"/>
        <v>0</v>
      </c>
      <c r="BC93">
        <f ca="1"/>
        <v>0</v>
      </c>
      <c r="BD93">
        <f ca="1"/>
        <v>0</v>
      </c>
      <c r="BE93">
        <f ca="1"/>
        <v>0</v>
      </c>
      <c r="BF93">
        <f ca="1"/>
        <v>0</v>
      </c>
      <c r="BG93">
        <f ca="1"/>
        <v>0</v>
      </c>
      <c r="BH93">
        <f ca="1"/>
        <v>0</v>
      </c>
      <c r="BI93">
        <f ca="1"/>
        <v>0</v>
      </c>
      <c r="BJ93">
        <f ca="1"/>
        <v>0</v>
      </c>
      <c r="BK93">
        <f ca="1"/>
        <v>0</v>
      </c>
      <c r="BL93">
        <f ca="1"/>
        <v>0</v>
      </c>
      <c r="BM93">
        <f ca="1"/>
        <v>0</v>
      </c>
      <c r="BN93">
        <f ca="1"/>
        <v>0</v>
      </c>
      <c r="BO93">
        <f ca="1"/>
        <v>0</v>
      </c>
      <c r="BP93">
        <f ca="1"/>
        <v>0</v>
      </c>
      <c r="BQ93">
        <f ca="1"/>
        <v>0</v>
      </c>
      <c r="BR93">
        <f ca="1"/>
        <v>0</v>
      </c>
      <c r="BS93">
        <f ca="1"/>
        <v>0</v>
      </c>
      <c r="BT93">
        <f ca="1"/>
        <v>0</v>
      </c>
      <c r="BU93">
        <f ca="1"/>
        <v>0</v>
      </c>
      <c r="BV93">
        <f ca="1"/>
        <v>0</v>
      </c>
      <c r="BW93">
        <f ca="1"/>
        <v>0</v>
      </c>
      <c r="BX93">
        <f ca="1"/>
        <v>0</v>
      </c>
      <c r="BY93">
        <f ca="1"/>
        <v>0</v>
      </c>
      <c r="BZ93">
        <f ca="1"/>
        <v>0</v>
      </c>
      <c r="CA93">
        <f ca="1"/>
        <v>0</v>
      </c>
      <c r="CB93">
        <f ca="1"/>
        <v>0</v>
      </c>
      <c r="CC93">
        <f ca="1"/>
        <v>0</v>
      </c>
      <c r="CD93">
        <f ca="1"/>
        <v>0</v>
      </c>
      <c r="CE93">
        <f ca="1"/>
        <v>0</v>
      </c>
      <c r="CF93">
        <f ca="1"/>
        <v>0</v>
      </c>
      <c r="CG93">
        <f ca="1"/>
        <v>0</v>
      </c>
      <c r="CH93">
        <f ca="1"/>
        <v>0</v>
      </c>
      <c r="CI93">
        <f ca="1"/>
        <v>0</v>
      </c>
      <c r="CJ93">
        <f ca="1"/>
        <v>0</v>
      </c>
      <c r="CK93">
        <f ca="1"/>
        <v>0</v>
      </c>
      <c r="CL93">
        <f ca="1"/>
        <v>0</v>
      </c>
      <c r="CM93">
        <f ca="1"/>
        <v>0</v>
      </c>
      <c r="CN93">
        <f ca="1"/>
        <v>0</v>
      </c>
      <c r="CO93">
        <f ca="1"/>
        <v>0</v>
      </c>
      <c r="CP93">
        <f ca="1"/>
        <v>0</v>
      </c>
      <c r="CQ93">
        <f ca="1"/>
        <v>0</v>
      </c>
    </row>
    <row r="94" spans="3:95" x14ac:dyDescent="0.25">
      <c r="C94" cm="1">
        <f t="array" aca="1" ref="C94:CQ94" ca="1">IFERROR(TRANSPOSE(INDEX(_xlfn._xlws.FILTER(INDIRECT("SubcategoriesTable[Subcategory name]"),INDIRECT("SubcategoriesTable[Category name]")=$B94),,)),"No subcategories")</f>
        <v>0</v>
      </c>
      <c r="D94">
        <f ca="1"/>
        <v>0</v>
      </c>
      <c r="E94">
        <f ca="1"/>
        <v>0</v>
      </c>
      <c r="F94">
        <f ca="1"/>
        <v>0</v>
      </c>
      <c r="G94">
        <f ca="1"/>
        <v>0</v>
      </c>
      <c r="H94">
        <f ca="1"/>
        <v>0</v>
      </c>
      <c r="I94">
        <f ca="1"/>
        <v>0</v>
      </c>
      <c r="J94">
        <f ca="1"/>
        <v>0</v>
      </c>
      <c r="K94">
        <f ca="1"/>
        <v>0</v>
      </c>
      <c r="L94">
        <f ca="1"/>
        <v>0</v>
      </c>
      <c r="M94">
        <f ca="1"/>
        <v>0</v>
      </c>
      <c r="N94">
        <f ca="1"/>
        <v>0</v>
      </c>
      <c r="O94">
        <f ca="1"/>
        <v>0</v>
      </c>
      <c r="P94">
        <f ca="1"/>
        <v>0</v>
      </c>
      <c r="Q94">
        <f ca="1"/>
        <v>0</v>
      </c>
      <c r="R94">
        <f ca="1"/>
        <v>0</v>
      </c>
      <c r="S94">
        <f ca="1"/>
        <v>0</v>
      </c>
      <c r="T94">
        <f ca="1"/>
        <v>0</v>
      </c>
      <c r="U94">
        <f ca="1"/>
        <v>0</v>
      </c>
      <c r="V94">
        <f ca="1"/>
        <v>0</v>
      </c>
      <c r="W94">
        <f ca="1"/>
        <v>0</v>
      </c>
      <c r="X94">
        <f ca="1"/>
        <v>0</v>
      </c>
      <c r="Y94">
        <f ca="1"/>
        <v>0</v>
      </c>
      <c r="Z94">
        <f ca="1"/>
        <v>0</v>
      </c>
      <c r="AA94">
        <f ca="1"/>
        <v>0</v>
      </c>
      <c r="AB94">
        <f ca="1"/>
        <v>0</v>
      </c>
      <c r="AC94">
        <f ca="1"/>
        <v>0</v>
      </c>
      <c r="AD94">
        <f ca="1"/>
        <v>0</v>
      </c>
      <c r="AE94">
        <f ca="1"/>
        <v>0</v>
      </c>
      <c r="AF94">
        <f ca="1"/>
        <v>0</v>
      </c>
      <c r="AG94">
        <f ca="1"/>
        <v>0</v>
      </c>
      <c r="AH94">
        <f ca="1"/>
        <v>0</v>
      </c>
      <c r="AI94">
        <f ca="1"/>
        <v>0</v>
      </c>
      <c r="AJ94">
        <f ca="1"/>
        <v>0</v>
      </c>
      <c r="AK94">
        <f ca="1"/>
        <v>0</v>
      </c>
      <c r="AL94">
        <f ca="1"/>
        <v>0</v>
      </c>
      <c r="AM94">
        <f ca="1"/>
        <v>0</v>
      </c>
      <c r="AN94">
        <f ca="1"/>
        <v>0</v>
      </c>
      <c r="AO94">
        <f ca="1"/>
        <v>0</v>
      </c>
      <c r="AP94">
        <f ca="1"/>
        <v>0</v>
      </c>
      <c r="AQ94">
        <f ca="1"/>
        <v>0</v>
      </c>
      <c r="AR94">
        <f ca="1"/>
        <v>0</v>
      </c>
      <c r="AS94">
        <f ca="1"/>
        <v>0</v>
      </c>
      <c r="AT94">
        <f ca="1"/>
        <v>0</v>
      </c>
      <c r="AU94">
        <f ca="1"/>
        <v>0</v>
      </c>
      <c r="AV94">
        <f ca="1"/>
        <v>0</v>
      </c>
      <c r="AW94">
        <f ca="1"/>
        <v>0</v>
      </c>
      <c r="AX94">
        <f ca="1"/>
        <v>0</v>
      </c>
      <c r="AY94">
        <f ca="1"/>
        <v>0</v>
      </c>
      <c r="AZ94">
        <f ca="1"/>
        <v>0</v>
      </c>
      <c r="BA94">
        <f ca="1"/>
        <v>0</v>
      </c>
      <c r="BB94">
        <f ca="1"/>
        <v>0</v>
      </c>
      <c r="BC94">
        <f ca="1"/>
        <v>0</v>
      </c>
      <c r="BD94">
        <f ca="1"/>
        <v>0</v>
      </c>
      <c r="BE94">
        <f ca="1"/>
        <v>0</v>
      </c>
      <c r="BF94">
        <f ca="1"/>
        <v>0</v>
      </c>
      <c r="BG94">
        <f ca="1"/>
        <v>0</v>
      </c>
      <c r="BH94">
        <f ca="1"/>
        <v>0</v>
      </c>
      <c r="BI94">
        <f ca="1"/>
        <v>0</v>
      </c>
      <c r="BJ94">
        <f ca="1"/>
        <v>0</v>
      </c>
      <c r="BK94">
        <f ca="1"/>
        <v>0</v>
      </c>
      <c r="BL94">
        <f ca="1"/>
        <v>0</v>
      </c>
      <c r="BM94">
        <f ca="1"/>
        <v>0</v>
      </c>
      <c r="BN94">
        <f ca="1"/>
        <v>0</v>
      </c>
      <c r="BO94">
        <f ca="1"/>
        <v>0</v>
      </c>
      <c r="BP94">
        <f ca="1"/>
        <v>0</v>
      </c>
      <c r="BQ94">
        <f ca="1"/>
        <v>0</v>
      </c>
      <c r="BR94">
        <f ca="1"/>
        <v>0</v>
      </c>
      <c r="BS94">
        <f ca="1"/>
        <v>0</v>
      </c>
      <c r="BT94">
        <f ca="1"/>
        <v>0</v>
      </c>
      <c r="BU94">
        <f ca="1"/>
        <v>0</v>
      </c>
      <c r="BV94">
        <f ca="1"/>
        <v>0</v>
      </c>
      <c r="BW94">
        <f ca="1"/>
        <v>0</v>
      </c>
      <c r="BX94">
        <f ca="1"/>
        <v>0</v>
      </c>
      <c r="BY94">
        <f ca="1"/>
        <v>0</v>
      </c>
      <c r="BZ94">
        <f ca="1"/>
        <v>0</v>
      </c>
      <c r="CA94">
        <f ca="1"/>
        <v>0</v>
      </c>
      <c r="CB94">
        <f ca="1"/>
        <v>0</v>
      </c>
      <c r="CC94">
        <f ca="1"/>
        <v>0</v>
      </c>
      <c r="CD94">
        <f ca="1"/>
        <v>0</v>
      </c>
      <c r="CE94">
        <f ca="1"/>
        <v>0</v>
      </c>
      <c r="CF94">
        <f ca="1"/>
        <v>0</v>
      </c>
      <c r="CG94">
        <f ca="1"/>
        <v>0</v>
      </c>
      <c r="CH94">
        <f ca="1"/>
        <v>0</v>
      </c>
      <c r="CI94">
        <f ca="1"/>
        <v>0</v>
      </c>
      <c r="CJ94">
        <f ca="1"/>
        <v>0</v>
      </c>
      <c r="CK94">
        <f ca="1"/>
        <v>0</v>
      </c>
      <c r="CL94">
        <f ca="1"/>
        <v>0</v>
      </c>
      <c r="CM94">
        <f ca="1"/>
        <v>0</v>
      </c>
      <c r="CN94">
        <f ca="1"/>
        <v>0</v>
      </c>
      <c r="CO94">
        <f ca="1"/>
        <v>0</v>
      </c>
      <c r="CP94">
        <f ca="1"/>
        <v>0</v>
      </c>
      <c r="CQ94">
        <f ca="1"/>
        <v>0</v>
      </c>
    </row>
    <row r="95" spans="3:95" x14ac:dyDescent="0.25">
      <c r="C95" cm="1">
        <f t="array" aca="1" ref="C95:CQ95" ca="1">IFERROR(TRANSPOSE(INDEX(_xlfn._xlws.FILTER(INDIRECT("SubcategoriesTable[Subcategory name]"),INDIRECT("SubcategoriesTable[Category name]")=$B95),,)),"No subcategories")</f>
        <v>0</v>
      </c>
      <c r="D95">
        <f ca="1"/>
        <v>0</v>
      </c>
      <c r="E95">
        <f ca="1"/>
        <v>0</v>
      </c>
      <c r="F95">
        <f ca="1"/>
        <v>0</v>
      </c>
      <c r="G95">
        <f ca="1"/>
        <v>0</v>
      </c>
      <c r="H95">
        <f ca="1"/>
        <v>0</v>
      </c>
      <c r="I95">
        <f ca="1"/>
        <v>0</v>
      </c>
      <c r="J95">
        <f ca="1"/>
        <v>0</v>
      </c>
      <c r="K95">
        <f ca="1"/>
        <v>0</v>
      </c>
      <c r="L95">
        <f ca="1"/>
        <v>0</v>
      </c>
      <c r="M95">
        <f ca="1"/>
        <v>0</v>
      </c>
      <c r="N95">
        <f ca="1"/>
        <v>0</v>
      </c>
      <c r="O95">
        <f ca="1"/>
        <v>0</v>
      </c>
      <c r="P95">
        <f ca="1"/>
        <v>0</v>
      </c>
      <c r="Q95">
        <f ca="1"/>
        <v>0</v>
      </c>
      <c r="R95">
        <f ca="1"/>
        <v>0</v>
      </c>
      <c r="S95">
        <f ca="1"/>
        <v>0</v>
      </c>
      <c r="T95">
        <f ca="1"/>
        <v>0</v>
      </c>
      <c r="U95">
        <f ca="1"/>
        <v>0</v>
      </c>
      <c r="V95">
        <f ca="1"/>
        <v>0</v>
      </c>
      <c r="W95">
        <f ca="1"/>
        <v>0</v>
      </c>
      <c r="X95">
        <f ca="1"/>
        <v>0</v>
      </c>
      <c r="Y95">
        <f ca="1"/>
        <v>0</v>
      </c>
      <c r="Z95">
        <f ca="1"/>
        <v>0</v>
      </c>
      <c r="AA95">
        <f ca="1"/>
        <v>0</v>
      </c>
      <c r="AB95">
        <f ca="1"/>
        <v>0</v>
      </c>
      <c r="AC95">
        <f ca="1"/>
        <v>0</v>
      </c>
      <c r="AD95">
        <f ca="1"/>
        <v>0</v>
      </c>
      <c r="AE95">
        <f ca="1"/>
        <v>0</v>
      </c>
      <c r="AF95">
        <f ca="1"/>
        <v>0</v>
      </c>
      <c r="AG95">
        <f ca="1"/>
        <v>0</v>
      </c>
      <c r="AH95">
        <f ca="1"/>
        <v>0</v>
      </c>
      <c r="AI95">
        <f ca="1"/>
        <v>0</v>
      </c>
      <c r="AJ95">
        <f ca="1"/>
        <v>0</v>
      </c>
      <c r="AK95">
        <f ca="1"/>
        <v>0</v>
      </c>
      <c r="AL95">
        <f ca="1"/>
        <v>0</v>
      </c>
      <c r="AM95">
        <f ca="1"/>
        <v>0</v>
      </c>
      <c r="AN95">
        <f ca="1"/>
        <v>0</v>
      </c>
      <c r="AO95">
        <f ca="1"/>
        <v>0</v>
      </c>
      <c r="AP95">
        <f ca="1"/>
        <v>0</v>
      </c>
      <c r="AQ95">
        <f ca="1"/>
        <v>0</v>
      </c>
      <c r="AR95">
        <f ca="1"/>
        <v>0</v>
      </c>
      <c r="AS95">
        <f ca="1"/>
        <v>0</v>
      </c>
      <c r="AT95">
        <f ca="1"/>
        <v>0</v>
      </c>
      <c r="AU95">
        <f ca="1"/>
        <v>0</v>
      </c>
      <c r="AV95">
        <f ca="1"/>
        <v>0</v>
      </c>
      <c r="AW95">
        <f ca="1"/>
        <v>0</v>
      </c>
      <c r="AX95">
        <f ca="1"/>
        <v>0</v>
      </c>
      <c r="AY95">
        <f ca="1"/>
        <v>0</v>
      </c>
      <c r="AZ95">
        <f ca="1"/>
        <v>0</v>
      </c>
      <c r="BA95">
        <f ca="1"/>
        <v>0</v>
      </c>
      <c r="BB95">
        <f ca="1"/>
        <v>0</v>
      </c>
      <c r="BC95">
        <f ca="1"/>
        <v>0</v>
      </c>
      <c r="BD95">
        <f ca="1"/>
        <v>0</v>
      </c>
      <c r="BE95">
        <f ca="1"/>
        <v>0</v>
      </c>
      <c r="BF95">
        <f ca="1"/>
        <v>0</v>
      </c>
      <c r="BG95">
        <f ca="1"/>
        <v>0</v>
      </c>
      <c r="BH95">
        <f ca="1"/>
        <v>0</v>
      </c>
      <c r="BI95">
        <f ca="1"/>
        <v>0</v>
      </c>
      <c r="BJ95">
        <f ca="1"/>
        <v>0</v>
      </c>
      <c r="BK95">
        <f ca="1"/>
        <v>0</v>
      </c>
      <c r="BL95">
        <f ca="1"/>
        <v>0</v>
      </c>
      <c r="BM95">
        <f ca="1"/>
        <v>0</v>
      </c>
      <c r="BN95">
        <f ca="1"/>
        <v>0</v>
      </c>
      <c r="BO95">
        <f ca="1"/>
        <v>0</v>
      </c>
      <c r="BP95">
        <f ca="1"/>
        <v>0</v>
      </c>
      <c r="BQ95">
        <f ca="1"/>
        <v>0</v>
      </c>
      <c r="BR95">
        <f ca="1"/>
        <v>0</v>
      </c>
      <c r="BS95">
        <f ca="1"/>
        <v>0</v>
      </c>
      <c r="BT95">
        <f ca="1"/>
        <v>0</v>
      </c>
      <c r="BU95">
        <f ca="1"/>
        <v>0</v>
      </c>
      <c r="BV95">
        <f ca="1"/>
        <v>0</v>
      </c>
      <c r="BW95">
        <f ca="1"/>
        <v>0</v>
      </c>
      <c r="BX95">
        <f ca="1"/>
        <v>0</v>
      </c>
      <c r="BY95">
        <f ca="1"/>
        <v>0</v>
      </c>
      <c r="BZ95">
        <f ca="1"/>
        <v>0</v>
      </c>
      <c r="CA95">
        <f ca="1"/>
        <v>0</v>
      </c>
      <c r="CB95">
        <f ca="1"/>
        <v>0</v>
      </c>
      <c r="CC95">
        <f ca="1"/>
        <v>0</v>
      </c>
      <c r="CD95">
        <f ca="1"/>
        <v>0</v>
      </c>
      <c r="CE95">
        <f ca="1"/>
        <v>0</v>
      </c>
      <c r="CF95">
        <f ca="1"/>
        <v>0</v>
      </c>
      <c r="CG95">
        <f ca="1"/>
        <v>0</v>
      </c>
      <c r="CH95">
        <f ca="1"/>
        <v>0</v>
      </c>
      <c r="CI95">
        <f ca="1"/>
        <v>0</v>
      </c>
      <c r="CJ95">
        <f ca="1"/>
        <v>0</v>
      </c>
      <c r="CK95">
        <f ca="1"/>
        <v>0</v>
      </c>
      <c r="CL95">
        <f ca="1"/>
        <v>0</v>
      </c>
      <c r="CM95">
        <f ca="1"/>
        <v>0</v>
      </c>
      <c r="CN95">
        <f ca="1"/>
        <v>0</v>
      </c>
      <c r="CO95">
        <f ca="1"/>
        <v>0</v>
      </c>
      <c r="CP95">
        <f ca="1"/>
        <v>0</v>
      </c>
      <c r="CQ95">
        <f ca="1"/>
        <v>0</v>
      </c>
    </row>
    <row r="96" spans="3:95" x14ac:dyDescent="0.25">
      <c r="C96" cm="1">
        <f t="array" aca="1" ref="C96:CQ96" ca="1">IFERROR(TRANSPOSE(INDEX(_xlfn._xlws.FILTER(INDIRECT("SubcategoriesTable[Subcategory name]"),INDIRECT("SubcategoriesTable[Category name]")=$B96),,)),"No subcategories")</f>
        <v>0</v>
      </c>
      <c r="D96">
        <f ca="1"/>
        <v>0</v>
      </c>
      <c r="E96">
        <f ca="1"/>
        <v>0</v>
      </c>
      <c r="F96">
        <f ca="1"/>
        <v>0</v>
      </c>
      <c r="G96">
        <f ca="1"/>
        <v>0</v>
      </c>
      <c r="H96">
        <f ca="1"/>
        <v>0</v>
      </c>
      <c r="I96">
        <f ca="1"/>
        <v>0</v>
      </c>
      <c r="J96">
        <f ca="1"/>
        <v>0</v>
      </c>
      <c r="K96">
        <f ca="1"/>
        <v>0</v>
      </c>
      <c r="L96">
        <f ca="1"/>
        <v>0</v>
      </c>
      <c r="M96">
        <f ca="1"/>
        <v>0</v>
      </c>
      <c r="N96">
        <f ca="1"/>
        <v>0</v>
      </c>
      <c r="O96">
        <f ca="1"/>
        <v>0</v>
      </c>
      <c r="P96">
        <f ca="1"/>
        <v>0</v>
      </c>
      <c r="Q96">
        <f ca="1"/>
        <v>0</v>
      </c>
      <c r="R96">
        <f ca="1"/>
        <v>0</v>
      </c>
      <c r="S96">
        <f ca="1"/>
        <v>0</v>
      </c>
      <c r="T96">
        <f ca="1"/>
        <v>0</v>
      </c>
      <c r="U96">
        <f ca="1"/>
        <v>0</v>
      </c>
      <c r="V96">
        <f ca="1"/>
        <v>0</v>
      </c>
      <c r="W96">
        <f ca="1"/>
        <v>0</v>
      </c>
      <c r="X96">
        <f ca="1"/>
        <v>0</v>
      </c>
      <c r="Y96">
        <f ca="1"/>
        <v>0</v>
      </c>
      <c r="Z96">
        <f ca="1"/>
        <v>0</v>
      </c>
      <c r="AA96">
        <f ca="1"/>
        <v>0</v>
      </c>
      <c r="AB96">
        <f ca="1"/>
        <v>0</v>
      </c>
      <c r="AC96">
        <f ca="1"/>
        <v>0</v>
      </c>
      <c r="AD96">
        <f ca="1"/>
        <v>0</v>
      </c>
      <c r="AE96">
        <f ca="1"/>
        <v>0</v>
      </c>
      <c r="AF96">
        <f ca="1"/>
        <v>0</v>
      </c>
      <c r="AG96">
        <f ca="1"/>
        <v>0</v>
      </c>
      <c r="AH96">
        <f ca="1"/>
        <v>0</v>
      </c>
      <c r="AI96">
        <f ca="1"/>
        <v>0</v>
      </c>
      <c r="AJ96">
        <f ca="1"/>
        <v>0</v>
      </c>
      <c r="AK96">
        <f ca="1"/>
        <v>0</v>
      </c>
      <c r="AL96">
        <f ca="1"/>
        <v>0</v>
      </c>
      <c r="AM96">
        <f ca="1"/>
        <v>0</v>
      </c>
      <c r="AN96">
        <f ca="1"/>
        <v>0</v>
      </c>
      <c r="AO96">
        <f ca="1"/>
        <v>0</v>
      </c>
      <c r="AP96">
        <f ca="1"/>
        <v>0</v>
      </c>
      <c r="AQ96">
        <f ca="1"/>
        <v>0</v>
      </c>
      <c r="AR96">
        <f ca="1"/>
        <v>0</v>
      </c>
      <c r="AS96">
        <f ca="1"/>
        <v>0</v>
      </c>
      <c r="AT96">
        <f ca="1"/>
        <v>0</v>
      </c>
      <c r="AU96">
        <f ca="1"/>
        <v>0</v>
      </c>
      <c r="AV96">
        <f ca="1"/>
        <v>0</v>
      </c>
      <c r="AW96">
        <f ca="1"/>
        <v>0</v>
      </c>
      <c r="AX96">
        <f ca="1"/>
        <v>0</v>
      </c>
      <c r="AY96">
        <f ca="1"/>
        <v>0</v>
      </c>
      <c r="AZ96">
        <f ca="1"/>
        <v>0</v>
      </c>
      <c r="BA96">
        <f ca="1"/>
        <v>0</v>
      </c>
      <c r="BB96">
        <f ca="1"/>
        <v>0</v>
      </c>
      <c r="BC96">
        <f ca="1"/>
        <v>0</v>
      </c>
      <c r="BD96">
        <f ca="1"/>
        <v>0</v>
      </c>
      <c r="BE96">
        <f ca="1"/>
        <v>0</v>
      </c>
      <c r="BF96">
        <f ca="1"/>
        <v>0</v>
      </c>
      <c r="BG96">
        <f ca="1"/>
        <v>0</v>
      </c>
      <c r="BH96">
        <f ca="1"/>
        <v>0</v>
      </c>
      <c r="BI96">
        <f ca="1"/>
        <v>0</v>
      </c>
      <c r="BJ96">
        <f ca="1"/>
        <v>0</v>
      </c>
      <c r="BK96">
        <f ca="1"/>
        <v>0</v>
      </c>
      <c r="BL96">
        <f ca="1"/>
        <v>0</v>
      </c>
      <c r="BM96">
        <f ca="1"/>
        <v>0</v>
      </c>
      <c r="BN96">
        <f ca="1"/>
        <v>0</v>
      </c>
      <c r="BO96">
        <f ca="1"/>
        <v>0</v>
      </c>
      <c r="BP96">
        <f ca="1"/>
        <v>0</v>
      </c>
      <c r="BQ96">
        <f ca="1"/>
        <v>0</v>
      </c>
      <c r="BR96">
        <f ca="1"/>
        <v>0</v>
      </c>
      <c r="BS96">
        <f ca="1"/>
        <v>0</v>
      </c>
      <c r="BT96">
        <f ca="1"/>
        <v>0</v>
      </c>
      <c r="BU96">
        <f ca="1"/>
        <v>0</v>
      </c>
      <c r="BV96">
        <f ca="1"/>
        <v>0</v>
      </c>
      <c r="BW96">
        <f ca="1"/>
        <v>0</v>
      </c>
      <c r="BX96">
        <f ca="1"/>
        <v>0</v>
      </c>
      <c r="BY96">
        <f ca="1"/>
        <v>0</v>
      </c>
      <c r="BZ96">
        <f ca="1"/>
        <v>0</v>
      </c>
      <c r="CA96">
        <f ca="1"/>
        <v>0</v>
      </c>
      <c r="CB96">
        <f ca="1"/>
        <v>0</v>
      </c>
      <c r="CC96">
        <f ca="1"/>
        <v>0</v>
      </c>
      <c r="CD96">
        <f ca="1"/>
        <v>0</v>
      </c>
      <c r="CE96">
        <f ca="1"/>
        <v>0</v>
      </c>
      <c r="CF96">
        <f ca="1"/>
        <v>0</v>
      </c>
      <c r="CG96">
        <f ca="1"/>
        <v>0</v>
      </c>
      <c r="CH96">
        <f ca="1"/>
        <v>0</v>
      </c>
      <c r="CI96">
        <f ca="1"/>
        <v>0</v>
      </c>
      <c r="CJ96">
        <f ca="1"/>
        <v>0</v>
      </c>
      <c r="CK96">
        <f ca="1"/>
        <v>0</v>
      </c>
      <c r="CL96">
        <f ca="1"/>
        <v>0</v>
      </c>
      <c r="CM96">
        <f ca="1"/>
        <v>0</v>
      </c>
      <c r="CN96">
        <f ca="1"/>
        <v>0</v>
      </c>
      <c r="CO96">
        <f ca="1"/>
        <v>0</v>
      </c>
      <c r="CP96">
        <f ca="1"/>
        <v>0</v>
      </c>
      <c r="CQ96">
        <f ca="1"/>
        <v>0</v>
      </c>
    </row>
    <row r="97" spans="3:95" x14ac:dyDescent="0.25">
      <c r="C97" cm="1">
        <f t="array" aca="1" ref="C97:CQ97" ca="1">IFERROR(TRANSPOSE(INDEX(_xlfn._xlws.FILTER(INDIRECT("SubcategoriesTable[Subcategory name]"),INDIRECT("SubcategoriesTable[Category name]")=$B97),,)),"No subcategories")</f>
        <v>0</v>
      </c>
      <c r="D97">
        <f ca="1"/>
        <v>0</v>
      </c>
      <c r="E97">
        <f ca="1"/>
        <v>0</v>
      </c>
      <c r="F97">
        <f ca="1"/>
        <v>0</v>
      </c>
      <c r="G97">
        <f ca="1"/>
        <v>0</v>
      </c>
      <c r="H97">
        <f ca="1"/>
        <v>0</v>
      </c>
      <c r="I97">
        <f ca="1"/>
        <v>0</v>
      </c>
      <c r="J97">
        <f ca="1"/>
        <v>0</v>
      </c>
      <c r="K97">
        <f ca="1"/>
        <v>0</v>
      </c>
      <c r="L97">
        <f ca="1"/>
        <v>0</v>
      </c>
      <c r="M97">
        <f ca="1"/>
        <v>0</v>
      </c>
      <c r="N97">
        <f ca="1"/>
        <v>0</v>
      </c>
      <c r="O97">
        <f ca="1"/>
        <v>0</v>
      </c>
      <c r="P97">
        <f ca="1"/>
        <v>0</v>
      </c>
      <c r="Q97">
        <f ca="1"/>
        <v>0</v>
      </c>
      <c r="R97">
        <f ca="1"/>
        <v>0</v>
      </c>
      <c r="S97">
        <f ca="1"/>
        <v>0</v>
      </c>
      <c r="T97">
        <f ca="1"/>
        <v>0</v>
      </c>
      <c r="U97">
        <f ca="1"/>
        <v>0</v>
      </c>
      <c r="V97">
        <f ca="1"/>
        <v>0</v>
      </c>
      <c r="W97">
        <f ca="1"/>
        <v>0</v>
      </c>
      <c r="X97">
        <f ca="1"/>
        <v>0</v>
      </c>
      <c r="Y97">
        <f ca="1"/>
        <v>0</v>
      </c>
      <c r="Z97">
        <f ca="1"/>
        <v>0</v>
      </c>
      <c r="AA97">
        <f ca="1"/>
        <v>0</v>
      </c>
      <c r="AB97">
        <f ca="1"/>
        <v>0</v>
      </c>
      <c r="AC97">
        <f ca="1"/>
        <v>0</v>
      </c>
      <c r="AD97">
        <f ca="1"/>
        <v>0</v>
      </c>
      <c r="AE97">
        <f ca="1"/>
        <v>0</v>
      </c>
      <c r="AF97">
        <f ca="1"/>
        <v>0</v>
      </c>
      <c r="AG97">
        <f ca="1"/>
        <v>0</v>
      </c>
      <c r="AH97">
        <f ca="1"/>
        <v>0</v>
      </c>
      <c r="AI97">
        <f ca="1"/>
        <v>0</v>
      </c>
      <c r="AJ97">
        <f ca="1"/>
        <v>0</v>
      </c>
      <c r="AK97">
        <f ca="1"/>
        <v>0</v>
      </c>
      <c r="AL97">
        <f ca="1"/>
        <v>0</v>
      </c>
      <c r="AM97">
        <f ca="1"/>
        <v>0</v>
      </c>
      <c r="AN97">
        <f ca="1"/>
        <v>0</v>
      </c>
      <c r="AO97">
        <f ca="1"/>
        <v>0</v>
      </c>
      <c r="AP97">
        <f ca="1"/>
        <v>0</v>
      </c>
      <c r="AQ97">
        <f ca="1"/>
        <v>0</v>
      </c>
      <c r="AR97">
        <f ca="1"/>
        <v>0</v>
      </c>
      <c r="AS97">
        <f ca="1"/>
        <v>0</v>
      </c>
      <c r="AT97">
        <f ca="1"/>
        <v>0</v>
      </c>
      <c r="AU97">
        <f ca="1"/>
        <v>0</v>
      </c>
      <c r="AV97">
        <f ca="1"/>
        <v>0</v>
      </c>
      <c r="AW97">
        <f ca="1"/>
        <v>0</v>
      </c>
      <c r="AX97">
        <f ca="1"/>
        <v>0</v>
      </c>
      <c r="AY97">
        <f ca="1"/>
        <v>0</v>
      </c>
      <c r="AZ97">
        <f ca="1"/>
        <v>0</v>
      </c>
      <c r="BA97">
        <f ca="1"/>
        <v>0</v>
      </c>
      <c r="BB97">
        <f ca="1"/>
        <v>0</v>
      </c>
      <c r="BC97">
        <f ca="1"/>
        <v>0</v>
      </c>
      <c r="BD97">
        <f ca="1"/>
        <v>0</v>
      </c>
      <c r="BE97">
        <f ca="1"/>
        <v>0</v>
      </c>
      <c r="BF97">
        <f ca="1"/>
        <v>0</v>
      </c>
      <c r="BG97">
        <f ca="1"/>
        <v>0</v>
      </c>
      <c r="BH97">
        <f ca="1"/>
        <v>0</v>
      </c>
      <c r="BI97">
        <f ca="1"/>
        <v>0</v>
      </c>
      <c r="BJ97">
        <f ca="1"/>
        <v>0</v>
      </c>
      <c r="BK97">
        <f ca="1"/>
        <v>0</v>
      </c>
      <c r="BL97">
        <f ca="1"/>
        <v>0</v>
      </c>
      <c r="BM97">
        <f ca="1"/>
        <v>0</v>
      </c>
      <c r="BN97">
        <f ca="1"/>
        <v>0</v>
      </c>
      <c r="BO97">
        <f ca="1"/>
        <v>0</v>
      </c>
      <c r="BP97">
        <f ca="1"/>
        <v>0</v>
      </c>
      <c r="BQ97">
        <f ca="1"/>
        <v>0</v>
      </c>
      <c r="BR97">
        <f ca="1"/>
        <v>0</v>
      </c>
      <c r="BS97">
        <f ca="1"/>
        <v>0</v>
      </c>
      <c r="BT97">
        <f ca="1"/>
        <v>0</v>
      </c>
      <c r="BU97">
        <f ca="1"/>
        <v>0</v>
      </c>
      <c r="BV97">
        <f ca="1"/>
        <v>0</v>
      </c>
      <c r="BW97">
        <f ca="1"/>
        <v>0</v>
      </c>
      <c r="BX97">
        <f ca="1"/>
        <v>0</v>
      </c>
      <c r="BY97">
        <f ca="1"/>
        <v>0</v>
      </c>
      <c r="BZ97">
        <f ca="1"/>
        <v>0</v>
      </c>
      <c r="CA97">
        <f ca="1"/>
        <v>0</v>
      </c>
      <c r="CB97">
        <f ca="1"/>
        <v>0</v>
      </c>
      <c r="CC97">
        <f ca="1"/>
        <v>0</v>
      </c>
      <c r="CD97">
        <f ca="1"/>
        <v>0</v>
      </c>
      <c r="CE97">
        <f ca="1"/>
        <v>0</v>
      </c>
      <c r="CF97">
        <f ca="1"/>
        <v>0</v>
      </c>
      <c r="CG97">
        <f ca="1"/>
        <v>0</v>
      </c>
      <c r="CH97">
        <f ca="1"/>
        <v>0</v>
      </c>
      <c r="CI97">
        <f ca="1"/>
        <v>0</v>
      </c>
      <c r="CJ97">
        <f ca="1"/>
        <v>0</v>
      </c>
      <c r="CK97">
        <f ca="1"/>
        <v>0</v>
      </c>
      <c r="CL97">
        <f ca="1"/>
        <v>0</v>
      </c>
      <c r="CM97">
        <f ca="1"/>
        <v>0</v>
      </c>
      <c r="CN97">
        <f ca="1"/>
        <v>0</v>
      </c>
      <c r="CO97">
        <f ca="1"/>
        <v>0</v>
      </c>
      <c r="CP97">
        <f ca="1"/>
        <v>0</v>
      </c>
      <c r="CQ97">
        <f ca="1"/>
        <v>0</v>
      </c>
    </row>
    <row r="98" spans="3:95" x14ac:dyDescent="0.25">
      <c r="C98" cm="1">
        <f t="array" aca="1" ref="C98:CQ98" ca="1">IFERROR(TRANSPOSE(INDEX(_xlfn._xlws.FILTER(INDIRECT("SubcategoriesTable[Subcategory name]"),INDIRECT("SubcategoriesTable[Category name]")=$B98),,)),"No subcategories")</f>
        <v>0</v>
      </c>
      <c r="D98">
        <f ca="1"/>
        <v>0</v>
      </c>
      <c r="E98">
        <f ca="1"/>
        <v>0</v>
      </c>
      <c r="F98">
        <f ca="1"/>
        <v>0</v>
      </c>
      <c r="G98">
        <f ca="1"/>
        <v>0</v>
      </c>
      <c r="H98">
        <f ca="1"/>
        <v>0</v>
      </c>
      <c r="I98">
        <f ca="1"/>
        <v>0</v>
      </c>
      <c r="J98">
        <f ca="1"/>
        <v>0</v>
      </c>
      <c r="K98">
        <f ca="1"/>
        <v>0</v>
      </c>
      <c r="L98">
        <f ca="1"/>
        <v>0</v>
      </c>
      <c r="M98">
        <f ca="1"/>
        <v>0</v>
      </c>
      <c r="N98">
        <f ca="1"/>
        <v>0</v>
      </c>
      <c r="O98">
        <f ca="1"/>
        <v>0</v>
      </c>
      <c r="P98">
        <f ca="1"/>
        <v>0</v>
      </c>
      <c r="Q98">
        <f ca="1"/>
        <v>0</v>
      </c>
      <c r="R98">
        <f ca="1"/>
        <v>0</v>
      </c>
      <c r="S98">
        <f ca="1"/>
        <v>0</v>
      </c>
      <c r="T98">
        <f ca="1"/>
        <v>0</v>
      </c>
      <c r="U98">
        <f ca="1"/>
        <v>0</v>
      </c>
      <c r="V98">
        <f ca="1"/>
        <v>0</v>
      </c>
      <c r="W98">
        <f ca="1"/>
        <v>0</v>
      </c>
      <c r="X98">
        <f ca="1"/>
        <v>0</v>
      </c>
      <c r="Y98">
        <f ca="1"/>
        <v>0</v>
      </c>
      <c r="Z98">
        <f ca="1"/>
        <v>0</v>
      </c>
      <c r="AA98">
        <f ca="1"/>
        <v>0</v>
      </c>
      <c r="AB98">
        <f ca="1"/>
        <v>0</v>
      </c>
      <c r="AC98">
        <f ca="1"/>
        <v>0</v>
      </c>
      <c r="AD98">
        <f ca="1"/>
        <v>0</v>
      </c>
      <c r="AE98">
        <f ca="1"/>
        <v>0</v>
      </c>
      <c r="AF98">
        <f ca="1"/>
        <v>0</v>
      </c>
      <c r="AG98">
        <f ca="1"/>
        <v>0</v>
      </c>
      <c r="AH98">
        <f ca="1"/>
        <v>0</v>
      </c>
      <c r="AI98">
        <f ca="1"/>
        <v>0</v>
      </c>
      <c r="AJ98">
        <f ca="1"/>
        <v>0</v>
      </c>
      <c r="AK98">
        <f ca="1"/>
        <v>0</v>
      </c>
      <c r="AL98">
        <f ca="1"/>
        <v>0</v>
      </c>
      <c r="AM98">
        <f ca="1"/>
        <v>0</v>
      </c>
      <c r="AN98">
        <f ca="1"/>
        <v>0</v>
      </c>
      <c r="AO98">
        <f ca="1"/>
        <v>0</v>
      </c>
      <c r="AP98">
        <f ca="1"/>
        <v>0</v>
      </c>
      <c r="AQ98">
        <f ca="1"/>
        <v>0</v>
      </c>
      <c r="AR98">
        <f ca="1"/>
        <v>0</v>
      </c>
      <c r="AS98">
        <f ca="1"/>
        <v>0</v>
      </c>
      <c r="AT98">
        <f ca="1"/>
        <v>0</v>
      </c>
      <c r="AU98">
        <f ca="1"/>
        <v>0</v>
      </c>
      <c r="AV98">
        <f ca="1"/>
        <v>0</v>
      </c>
      <c r="AW98">
        <f ca="1"/>
        <v>0</v>
      </c>
      <c r="AX98">
        <f ca="1"/>
        <v>0</v>
      </c>
      <c r="AY98">
        <f ca="1"/>
        <v>0</v>
      </c>
      <c r="AZ98">
        <f ca="1"/>
        <v>0</v>
      </c>
      <c r="BA98">
        <f ca="1"/>
        <v>0</v>
      </c>
      <c r="BB98">
        <f ca="1"/>
        <v>0</v>
      </c>
      <c r="BC98">
        <f ca="1"/>
        <v>0</v>
      </c>
      <c r="BD98">
        <f ca="1"/>
        <v>0</v>
      </c>
      <c r="BE98">
        <f ca="1"/>
        <v>0</v>
      </c>
      <c r="BF98">
        <f ca="1"/>
        <v>0</v>
      </c>
      <c r="BG98">
        <f ca="1"/>
        <v>0</v>
      </c>
      <c r="BH98">
        <f ca="1"/>
        <v>0</v>
      </c>
      <c r="BI98">
        <f ca="1"/>
        <v>0</v>
      </c>
      <c r="BJ98">
        <f ca="1"/>
        <v>0</v>
      </c>
      <c r="BK98">
        <f ca="1"/>
        <v>0</v>
      </c>
      <c r="BL98">
        <f ca="1"/>
        <v>0</v>
      </c>
      <c r="BM98">
        <f ca="1"/>
        <v>0</v>
      </c>
      <c r="BN98">
        <f ca="1"/>
        <v>0</v>
      </c>
      <c r="BO98">
        <f ca="1"/>
        <v>0</v>
      </c>
      <c r="BP98">
        <f ca="1"/>
        <v>0</v>
      </c>
      <c r="BQ98">
        <f ca="1"/>
        <v>0</v>
      </c>
      <c r="BR98">
        <f ca="1"/>
        <v>0</v>
      </c>
      <c r="BS98">
        <f ca="1"/>
        <v>0</v>
      </c>
      <c r="BT98">
        <f ca="1"/>
        <v>0</v>
      </c>
      <c r="BU98">
        <f ca="1"/>
        <v>0</v>
      </c>
      <c r="BV98">
        <f ca="1"/>
        <v>0</v>
      </c>
      <c r="BW98">
        <f ca="1"/>
        <v>0</v>
      </c>
      <c r="BX98">
        <f ca="1"/>
        <v>0</v>
      </c>
      <c r="BY98">
        <f ca="1"/>
        <v>0</v>
      </c>
      <c r="BZ98">
        <f ca="1"/>
        <v>0</v>
      </c>
      <c r="CA98">
        <f ca="1"/>
        <v>0</v>
      </c>
      <c r="CB98">
        <f ca="1"/>
        <v>0</v>
      </c>
      <c r="CC98">
        <f ca="1"/>
        <v>0</v>
      </c>
      <c r="CD98">
        <f ca="1"/>
        <v>0</v>
      </c>
      <c r="CE98">
        <f ca="1"/>
        <v>0</v>
      </c>
      <c r="CF98">
        <f ca="1"/>
        <v>0</v>
      </c>
      <c r="CG98">
        <f ca="1"/>
        <v>0</v>
      </c>
      <c r="CH98">
        <f ca="1"/>
        <v>0</v>
      </c>
      <c r="CI98">
        <f ca="1"/>
        <v>0</v>
      </c>
      <c r="CJ98">
        <f ca="1"/>
        <v>0</v>
      </c>
      <c r="CK98">
        <f ca="1"/>
        <v>0</v>
      </c>
      <c r="CL98">
        <f ca="1"/>
        <v>0</v>
      </c>
      <c r="CM98">
        <f ca="1"/>
        <v>0</v>
      </c>
      <c r="CN98">
        <f ca="1"/>
        <v>0</v>
      </c>
      <c r="CO98">
        <f ca="1"/>
        <v>0</v>
      </c>
      <c r="CP98">
        <f ca="1"/>
        <v>0</v>
      </c>
      <c r="CQ98">
        <f ca="1"/>
        <v>0</v>
      </c>
    </row>
    <row r="99" spans="3:95" x14ac:dyDescent="0.25">
      <c r="C99" cm="1">
        <f t="array" aca="1" ref="C99:CQ99" ca="1">IFERROR(TRANSPOSE(INDEX(_xlfn._xlws.FILTER(INDIRECT("SubcategoriesTable[Subcategory name]"),INDIRECT("SubcategoriesTable[Category name]")=$B99),,)),"No subcategories")</f>
        <v>0</v>
      </c>
      <c r="D99">
        <f ca="1"/>
        <v>0</v>
      </c>
      <c r="E99">
        <f ca="1"/>
        <v>0</v>
      </c>
      <c r="F99">
        <f ca="1"/>
        <v>0</v>
      </c>
      <c r="G99">
        <f ca="1"/>
        <v>0</v>
      </c>
      <c r="H99">
        <f ca="1"/>
        <v>0</v>
      </c>
      <c r="I99">
        <f ca="1"/>
        <v>0</v>
      </c>
      <c r="J99">
        <f ca="1"/>
        <v>0</v>
      </c>
      <c r="K99">
        <f ca="1"/>
        <v>0</v>
      </c>
      <c r="L99">
        <f ca="1"/>
        <v>0</v>
      </c>
      <c r="M99">
        <f ca="1"/>
        <v>0</v>
      </c>
      <c r="N99">
        <f ca="1"/>
        <v>0</v>
      </c>
      <c r="O99">
        <f ca="1"/>
        <v>0</v>
      </c>
      <c r="P99">
        <f ca="1"/>
        <v>0</v>
      </c>
      <c r="Q99">
        <f ca="1"/>
        <v>0</v>
      </c>
      <c r="R99">
        <f ca="1"/>
        <v>0</v>
      </c>
      <c r="S99">
        <f ca="1"/>
        <v>0</v>
      </c>
      <c r="T99">
        <f ca="1"/>
        <v>0</v>
      </c>
      <c r="U99">
        <f ca="1"/>
        <v>0</v>
      </c>
      <c r="V99">
        <f ca="1"/>
        <v>0</v>
      </c>
      <c r="W99">
        <f ca="1"/>
        <v>0</v>
      </c>
      <c r="X99">
        <f ca="1"/>
        <v>0</v>
      </c>
      <c r="Y99">
        <f ca="1"/>
        <v>0</v>
      </c>
      <c r="Z99">
        <f ca="1"/>
        <v>0</v>
      </c>
      <c r="AA99">
        <f ca="1"/>
        <v>0</v>
      </c>
      <c r="AB99">
        <f ca="1"/>
        <v>0</v>
      </c>
      <c r="AC99">
        <f ca="1"/>
        <v>0</v>
      </c>
      <c r="AD99">
        <f ca="1"/>
        <v>0</v>
      </c>
      <c r="AE99">
        <f ca="1"/>
        <v>0</v>
      </c>
      <c r="AF99">
        <f ca="1"/>
        <v>0</v>
      </c>
      <c r="AG99">
        <f ca="1"/>
        <v>0</v>
      </c>
      <c r="AH99">
        <f ca="1"/>
        <v>0</v>
      </c>
      <c r="AI99">
        <f ca="1"/>
        <v>0</v>
      </c>
      <c r="AJ99">
        <f ca="1"/>
        <v>0</v>
      </c>
      <c r="AK99">
        <f ca="1"/>
        <v>0</v>
      </c>
      <c r="AL99">
        <f ca="1"/>
        <v>0</v>
      </c>
      <c r="AM99">
        <f ca="1"/>
        <v>0</v>
      </c>
      <c r="AN99">
        <f ca="1"/>
        <v>0</v>
      </c>
      <c r="AO99">
        <f ca="1"/>
        <v>0</v>
      </c>
      <c r="AP99">
        <f ca="1"/>
        <v>0</v>
      </c>
      <c r="AQ99">
        <f ca="1"/>
        <v>0</v>
      </c>
      <c r="AR99">
        <f ca="1"/>
        <v>0</v>
      </c>
      <c r="AS99">
        <f ca="1"/>
        <v>0</v>
      </c>
      <c r="AT99">
        <f ca="1"/>
        <v>0</v>
      </c>
      <c r="AU99">
        <f ca="1"/>
        <v>0</v>
      </c>
      <c r="AV99">
        <f ca="1"/>
        <v>0</v>
      </c>
      <c r="AW99">
        <f ca="1"/>
        <v>0</v>
      </c>
      <c r="AX99">
        <f ca="1"/>
        <v>0</v>
      </c>
      <c r="AY99">
        <f ca="1"/>
        <v>0</v>
      </c>
      <c r="AZ99">
        <f ca="1"/>
        <v>0</v>
      </c>
      <c r="BA99">
        <f ca="1"/>
        <v>0</v>
      </c>
      <c r="BB99">
        <f ca="1"/>
        <v>0</v>
      </c>
      <c r="BC99">
        <f ca="1"/>
        <v>0</v>
      </c>
      <c r="BD99">
        <f ca="1"/>
        <v>0</v>
      </c>
      <c r="BE99">
        <f ca="1"/>
        <v>0</v>
      </c>
      <c r="BF99">
        <f ca="1"/>
        <v>0</v>
      </c>
      <c r="BG99">
        <f ca="1"/>
        <v>0</v>
      </c>
      <c r="BH99">
        <f ca="1"/>
        <v>0</v>
      </c>
      <c r="BI99">
        <f ca="1"/>
        <v>0</v>
      </c>
      <c r="BJ99">
        <f ca="1"/>
        <v>0</v>
      </c>
      <c r="BK99">
        <f ca="1"/>
        <v>0</v>
      </c>
      <c r="BL99">
        <f ca="1"/>
        <v>0</v>
      </c>
      <c r="BM99">
        <f ca="1"/>
        <v>0</v>
      </c>
      <c r="BN99">
        <f ca="1"/>
        <v>0</v>
      </c>
      <c r="BO99">
        <f ca="1"/>
        <v>0</v>
      </c>
      <c r="BP99">
        <f ca="1"/>
        <v>0</v>
      </c>
      <c r="BQ99">
        <f ca="1"/>
        <v>0</v>
      </c>
      <c r="BR99">
        <f ca="1"/>
        <v>0</v>
      </c>
      <c r="BS99">
        <f ca="1"/>
        <v>0</v>
      </c>
      <c r="BT99">
        <f ca="1"/>
        <v>0</v>
      </c>
      <c r="BU99">
        <f ca="1"/>
        <v>0</v>
      </c>
      <c r="BV99">
        <f ca="1"/>
        <v>0</v>
      </c>
      <c r="BW99">
        <f ca="1"/>
        <v>0</v>
      </c>
      <c r="BX99">
        <f ca="1"/>
        <v>0</v>
      </c>
      <c r="BY99">
        <f ca="1"/>
        <v>0</v>
      </c>
      <c r="BZ99">
        <f ca="1"/>
        <v>0</v>
      </c>
      <c r="CA99">
        <f ca="1"/>
        <v>0</v>
      </c>
      <c r="CB99">
        <f ca="1"/>
        <v>0</v>
      </c>
      <c r="CC99">
        <f ca="1"/>
        <v>0</v>
      </c>
      <c r="CD99">
        <f ca="1"/>
        <v>0</v>
      </c>
      <c r="CE99">
        <f ca="1"/>
        <v>0</v>
      </c>
      <c r="CF99">
        <f ca="1"/>
        <v>0</v>
      </c>
      <c r="CG99">
        <f ca="1"/>
        <v>0</v>
      </c>
      <c r="CH99">
        <f ca="1"/>
        <v>0</v>
      </c>
      <c r="CI99">
        <f ca="1"/>
        <v>0</v>
      </c>
      <c r="CJ99">
        <f ca="1"/>
        <v>0</v>
      </c>
      <c r="CK99">
        <f ca="1"/>
        <v>0</v>
      </c>
      <c r="CL99">
        <f ca="1"/>
        <v>0</v>
      </c>
      <c r="CM99">
        <f ca="1"/>
        <v>0</v>
      </c>
      <c r="CN99">
        <f ca="1"/>
        <v>0</v>
      </c>
      <c r="CO99">
        <f ca="1"/>
        <v>0</v>
      </c>
      <c r="CP99">
        <f ca="1"/>
        <v>0</v>
      </c>
      <c r="CQ99">
        <f ca="1"/>
        <v>0</v>
      </c>
    </row>
    <row r="100" spans="3:95" x14ac:dyDescent="0.25">
      <c r="C100" cm="1">
        <f t="array" aca="1" ref="C100:CQ100" ca="1">IFERROR(TRANSPOSE(INDEX(_xlfn._xlws.FILTER(INDIRECT("SubcategoriesTable[Subcategory name]"),INDIRECT("SubcategoriesTable[Category name]")=$B100),,)),"No subcategories")</f>
        <v>0</v>
      </c>
      <c r="D100">
        <f ca="1"/>
        <v>0</v>
      </c>
      <c r="E100">
        <f ca="1"/>
        <v>0</v>
      </c>
      <c r="F100">
        <f ca="1"/>
        <v>0</v>
      </c>
      <c r="G100">
        <f ca="1"/>
        <v>0</v>
      </c>
      <c r="H100">
        <f ca="1"/>
        <v>0</v>
      </c>
      <c r="I100">
        <f ca="1"/>
        <v>0</v>
      </c>
      <c r="J100">
        <f ca="1"/>
        <v>0</v>
      </c>
      <c r="K100">
        <f ca="1"/>
        <v>0</v>
      </c>
      <c r="L100">
        <f ca="1"/>
        <v>0</v>
      </c>
      <c r="M100">
        <f ca="1"/>
        <v>0</v>
      </c>
      <c r="N100">
        <f ca="1"/>
        <v>0</v>
      </c>
      <c r="O100">
        <f ca="1"/>
        <v>0</v>
      </c>
      <c r="P100">
        <f ca="1"/>
        <v>0</v>
      </c>
      <c r="Q100">
        <f ca="1"/>
        <v>0</v>
      </c>
      <c r="R100">
        <f ca="1"/>
        <v>0</v>
      </c>
      <c r="S100">
        <f ca="1"/>
        <v>0</v>
      </c>
      <c r="T100">
        <f ca="1"/>
        <v>0</v>
      </c>
      <c r="U100">
        <f ca="1"/>
        <v>0</v>
      </c>
      <c r="V100">
        <f ca="1"/>
        <v>0</v>
      </c>
      <c r="W100">
        <f ca="1"/>
        <v>0</v>
      </c>
      <c r="X100">
        <f ca="1"/>
        <v>0</v>
      </c>
      <c r="Y100">
        <f ca="1"/>
        <v>0</v>
      </c>
      <c r="Z100">
        <f ca="1"/>
        <v>0</v>
      </c>
      <c r="AA100">
        <f ca="1"/>
        <v>0</v>
      </c>
      <c r="AB100">
        <f ca="1"/>
        <v>0</v>
      </c>
      <c r="AC100">
        <f ca="1"/>
        <v>0</v>
      </c>
      <c r="AD100">
        <f ca="1"/>
        <v>0</v>
      </c>
      <c r="AE100">
        <f ca="1"/>
        <v>0</v>
      </c>
      <c r="AF100">
        <f ca="1"/>
        <v>0</v>
      </c>
      <c r="AG100">
        <f ca="1"/>
        <v>0</v>
      </c>
      <c r="AH100">
        <f ca="1"/>
        <v>0</v>
      </c>
      <c r="AI100">
        <f ca="1"/>
        <v>0</v>
      </c>
      <c r="AJ100">
        <f ca="1"/>
        <v>0</v>
      </c>
      <c r="AK100">
        <f ca="1"/>
        <v>0</v>
      </c>
      <c r="AL100">
        <f ca="1"/>
        <v>0</v>
      </c>
      <c r="AM100">
        <f ca="1"/>
        <v>0</v>
      </c>
      <c r="AN100">
        <f ca="1"/>
        <v>0</v>
      </c>
      <c r="AO100">
        <f ca="1"/>
        <v>0</v>
      </c>
      <c r="AP100">
        <f ca="1"/>
        <v>0</v>
      </c>
      <c r="AQ100">
        <f ca="1"/>
        <v>0</v>
      </c>
      <c r="AR100">
        <f ca="1"/>
        <v>0</v>
      </c>
      <c r="AS100">
        <f ca="1"/>
        <v>0</v>
      </c>
      <c r="AT100">
        <f ca="1"/>
        <v>0</v>
      </c>
      <c r="AU100">
        <f ca="1"/>
        <v>0</v>
      </c>
      <c r="AV100">
        <f ca="1"/>
        <v>0</v>
      </c>
      <c r="AW100">
        <f ca="1"/>
        <v>0</v>
      </c>
      <c r="AX100">
        <f ca="1"/>
        <v>0</v>
      </c>
      <c r="AY100">
        <f ca="1"/>
        <v>0</v>
      </c>
      <c r="AZ100">
        <f ca="1"/>
        <v>0</v>
      </c>
      <c r="BA100">
        <f ca="1"/>
        <v>0</v>
      </c>
      <c r="BB100">
        <f ca="1"/>
        <v>0</v>
      </c>
      <c r="BC100">
        <f ca="1"/>
        <v>0</v>
      </c>
      <c r="BD100">
        <f ca="1"/>
        <v>0</v>
      </c>
      <c r="BE100">
        <f ca="1"/>
        <v>0</v>
      </c>
      <c r="BF100">
        <f ca="1"/>
        <v>0</v>
      </c>
      <c r="BG100">
        <f ca="1"/>
        <v>0</v>
      </c>
      <c r="BH100">
        <f ca="1"/>
        <v>0</v>
      </c>
      <c r="BI100">
        <f ca="1"/>
        <v>0</v>
      </c>
      <c r="BJ100">
        <f ca="1"/>
        <v>0</v>
      </c>
      <c r="BK100">
        <f ca="1"/>
        <v>0</v>
      </c>
      <c r="BL100">
        <f ca="1"/>
        <v>0</v>
      </c>
      <c r="BM100">
        <f ca="1"/>
        <v>0</v>
      </c>
      <c r="BN100">
        <f ca="1"/>
        <v>0</v>
      </c>
      <c r="BO100">
        <f ca="1"/>
        <v>0</v>
      </c>
      <c r="BP100">
        <f ca="1"/>
        <v>0</v>
      </c>
      <c r="BQ100">
        <f ca="1"/>
        <v>0</v>
      </c>
      <c r="BR100">
        <f ca="1"/>
        <v>0</v>
      </c>
      <c r="BS100">
        <f ca="1"/>
        <v>0</v>
      </c>
      <c r="BT100">
        <f ca="1"/>
        <v>0</v>
      </c>
      <c r="BU100">
        <f ca="1"/>
        <v>0</v>
      </c>
      <c r="BV100">
        <f ca="1"/>
        <v>0</v>
      </c>
      <c r="BW100">
        <f ca="1"/>
        <v>0</v>
      </c>
      <c r="BX100">
        <f ca="1"/>
        <v>0</v>
      </c>
      <c r="BY100">
        <f ca="1"/>
        <v>0</v>
      </c>
      <c r="BZ100">
        <f ca="1"/>
        <v>0</v>
      </c>
      <c r="CA100">
        <f ca="1"/>
        <v>0</v>
      </c>
      <c r="CB100">
        <f ca="1"/>
        <v>0</v>
      </c>
      <c r="CC100">
        <f ca="1"/>
        <v>0</v>
      </c>
      <c r="CD100">
        <f ca="1"/>
        <v>0</v>
      </c>
      <c r="CE100">
        <f ca="1"/>
        <v>0</v>
      </c>
      <c r="CF100">
        <f ca="1"/>
        <v>0</v>
      </c>
      <c r="CG100">
        <f ca="1"/>
        <v>0</v>
      </c>
      <c r="CH100">
        <f ca="1"/>
        <v>0</v>
      </c>
      <c r="CI100">
        <f ca="1"/>
        <v>0</v>
      </c>
      <c r="CJ100">
        <f ca="1"/>
        <v>0</v>
      </c>
      <c r="CK100">
        <f ca="1"/>
        <v>0</v>
      </c>
      <c r="CL100">
        <f ca="1"/>
        <v>0</v>
      </c>
      <c r="CM100">
        <f ca="1"/>
        <v>0</v>
      </c>
      <c r="CN100">
        <f ca="1"/>
        <v>0</v>
      </c>
      <c r="CO100">
        <f ca="1"/>
        <v>0</v>
      </c>
      <c r="CP100">
        <f ca="1"/>
        <v>0</v>
      </c>
      <c r="CQ100">
        <f ca="1"/>
        <v>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C20D2D-643E-DF4C-A4A1-2EC95FEEC4A0}">
  <dimension ref="A1:I5"/>
  <sheetViews>
    <sheetView workbookViewId="0">
      <selection activeCell="A2" sqref="A2:I2"/>
    </sheetView>
  </sheetViews>
  <sheetFormatPr defaultColWidth="11.42578125" defaultRowHeight="15" x14ac:dyDescent="0.25"/>
  <cols>
    <col min="1" max="1" width="5.28515625" bestFit="1" customWidth="1"/>
    <col min="2" max="2" width="16.42578125" bestFit="1" customWidth="1"/>
    <col min="3" max="3" width="19.85546875" bestFit="1" customWidth="1"/>
    <col min="5" max="5" width="5.28515625" bestFit="1" customWidth="1"/>
    <col min="6" max="6" width="13.85546875" bestFit="1" customWidth="1"/>
    <col min="7" max="7" width="11" bestFit="1" customWidth="1"/>
    <col min="8" max="8" width="14.85546875" bestFit="1" customWidth="1"/>
    <col min="9" max="9" width="18" bestFit="1" customWidth="1"/>
  </cols>
  <sheetData>
    <row r="1" spans="1:9" x14ac:dyDescent="0.25">
      <c r="A1" t="s">
        <v>106</v>
      </c>
      <c r="B1" t="s">
        <v>107</v>
      </c>
      <c r="C1" t="s">
        <v>108</v>
      </c>
      <c r="E1" t="s">
        <v>106</v>
      </c>
      <c r="F1" t="s">
        <v>109</v>
      </c>
      <c r="G1" s="142" t="s">
        <v>110</v>
      </c>
      <c r="H1" t="s">
        <v>111</v>
      </c>
      <c r="I1" t="s">
        <v>112</v>
      </c>
    </row>
    <row r="2" spans="1:9" x14ac:dyDescent="0.25">
      <c r="G2" s="142"/>
    </row>
    <row r="3" spans="1:9" x14ac:dyDescent="0.25">
      <c r="G3" s="142"/>
    </row>
    <row r="4" spans="1:9" x14ac:dyDescent="0.25">
      <c r="G4" s="142"/>
    </row>
    <row r="5" spans="1:9" x14ac:dyDescent="0.25">
      <c r="G5" s="142"/>
    </row>
  </sheetData>
  <sheetProtection sheet="1" scenarios="1" formatCells="0" formatColumns="0" formatRows="0" insertColumns="0" insertRows="0" deleteColumns="0" sort="0" autoFilter="0"/>
  <pageMargins left="0.7" right="0.7" top="0.75" bottom="0.75" header="0.3" footer="0.3"/>
  <tableParts count="2">
    <tablePart r:id="rId1"/>
    <tablePart r:id="rId2"/>
  </tableParts>
</worksheet>
</file>

<file path=docProps/app.xml><?xml version="1.0" encoding="utf-8"?>
<Properties xmlns="http://schemas.openxmlformats.org/officeDocument/2006/extended-properties" xmlns:vt="http://schemas.openxmlformats.org/officeDocument/2006/docPropsVTypes">
  <Template>TM77948210</Template>
  <Application>Microsoft Excel</Application>
  <DocSecurity>0</DocSecurity>
  <ScaleCrop>false</ScaleCrop>
  <HeadingPairs>
    <vt:vector size="4" baseType="variant">
      <vt:variant>
        <vt:lpstr>Worksheets</vt:lpstr>
      </vt:variant>
      <vt:variant>
        <vt:i4>8</vt:i4>
      </vt:variant>
      <vt:variant>
        <vt:lpstr>Named Ranges</vt:lpstr>
      </vt:variant>
      <vt:variant>
        <vt:i4>7</vt:i4>
      </vt:variant>
    </vt:vector>
  </HeadingPairs>
  <TitlesOfParts>
    <vt:vector size="15" baseType="lpstr">
      <vt:lpstr>Welcome</vt:lpstr>
      <vt:lpstr>Instructions</vt:lpstr>
      <vt:lpstr>Snapshot</vt:lpstr>
      <vt:lpstr>Transactions</vt:lpstr>
      <vt:lpstr>Archived Categories Sheet</vt:lpstr>
      <vt:lpstr>Categories</vt:lpstr>
      <vt:lpstr>HiddenCategories</vt:lpstr>
      <vt:lpstr>Institutions</vt:lpstr>
      <vt:lpstr>CategoryIdentifiers</vt:lpstr>
      <vt:lpstr>CategoryNames</vt:lpstr>
      <vt:lpstr>HiddenCategoriesSubcategoryNames</vt:lpstr>
      <vt:lpstr>HiddenCategoriesSubcategoryNamesRows</vt:lpstr>
      <vt:lpstr>snapshot_month</vt:lpstr>
      <vt:lpstr>SubcategoryNames</vt:lpstr>
      <vt:lpstr>user_custom_categories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2020-06-12T20:59:23Z</dcterms:created>
  <dcterms:modified xsi:type="dcterms:W3CDTF">2021-06-08T09:42:49Z</dcterms:modified>
  <cp:category/>
  <cp:contentStatus/>
</cp:coreProperties>
</file>